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tables/table2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N:\Upskill Credential Training Fund\"/>
    </mc:Choice>
  </mc:AlternateContent>
  <xr:revisionPtr revIDLastSave="0" documentId="13_ncr:1_{1D5DA42D-F22D-4AEF-9E42-25C2CD30A7FD}" xr6:coauthVersionLast="47" xr6:coauthVersionMax="47" xr10:uidLastSave="{00000000-0000-0000-0000-000000000000}"/>
  <workbookProtection workbookAlgorithmName="SHA-512" workbookHashValue="tR1mO/0EhXMUAYqg2HWYsQsbCo69ES1rr0AwIbhb3h4AbT3Nn6Cb7oNlVU0vClEfZvscjDTLd6wkEa22ngMZSQ==" workbookSaltValue="jkHIs2NOZQZC/0Q+zC1ENw==" workbookSpinCount="100000" lockStructure="1"/>
  <bookViews>
    <workbookView xWindow="28680" yWindow="-120" windowWidth="29040" windowHeight="15720" xr2:uid="{3866C999-A219-4640-A687-BC5A56CF1FC6}"/>
  </bookViews>
  <sheets>
    <sheet name="Verification Form" sheetId="1" r:id="rId1"/>
    <sheet name="Review Summary" sheetId="10" state="hidden" r:id="rId2"/>
    <sheet name="Data" sheetId="13" state="hidden" r:id="rId3"/>
    <sheet name="Conversions by County" sheetId="3" state="hidden" r:id="rId4"/>
    <sheet name="List" sheetId="9" state="hidden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6" i="10" l="1"/>
  <c r="AE8" i="1"/>
  <c r="AE9" i="1"/>
  <c r="AE10" i="1"/>
  <c r="AE11" i="1"/>
  <c r="AE12" i="1"/>
  <c r="AE13" i="1"/>
  <c r="AE14" i="1"/>
  <c r="AE15" i="1"/>
  <c r="AE16" i="1"/>
  <c r="AE17" i="1"/>
  <c r="AE18" i="1"/>
  <c r="AE19" i="1"/>
  <c r="AE14" i="13" s="1"/>
  <c r="AE20" i="1"/>
  <c r="AE21" i="1"/>
  <c r="AE22" i="1"/>
  <c r="AE23" i="1"/>
  <c r="AE18" i="13" s="1"/>
  <c r="AE24" i="1"/>
  <c r="AE19" i="13" s="1"/>
  <c r="AE25" i="1"/>
  <c r="AE26" i="1"/>
  <c r="AE27" i="1"/>
  <c r="AE28" i="1"/>
  <c r="AE29" i="1"/>
  <c r="AE30" i="1"/>
  <c r="AE31" i="1"/>
  <c r="AE26" i="13" s="1"/>
  <c r="AE32" i="1"/>
  <c r="AE33" i="1"/>
  <c r="AE34" i="1"/>
  <c r="AE35" i="1"/>
  <c r="AE36" i="1"/>
  <c r="AE37" i="1"/>
  <c r="AE38" i="1"/>
  <c r="AE39" i="1"/>
  <c r="AE34" i="13" s="1"/>
  <c r="AE40" i="1"/>
  <c r="AE35" i="13" s="1"/>
  <c r="AE41" i="1"/>
  <c r="AE42" i="1"/>
  <c r="AE43" i="1"/>
  <c r="AE38" i="13" s="1"/>
  <c r="AE44" i="1"/>
  <c r="AE45" i="1"/>
  <c r="AE46" i="1"/>
  <c r="AE47" i="1"/>
  <c r="AE48" i="1"/>
  <c r="AE49" i="1"/>
  <c r="AE50" i="1"/>
  <c r="AE51" i="1"/>
  <c r="AE52" i="1"/>
  <c r="AE53" i="1"/>
  <c r="AE54" i="1"/>
  <c r="AE55" i="1"/>
  <c r="AE50" i="13" s="1"/>
  <c r="AE56" i="1"/>
  <c r="AE51" i="13" s="1"/>
  <c r="AE57" i="1"/>
  <c r="AE58" i="1"/>
  <c r="AE59" i="1"/>
  <c r="AE60" i="1"/>
  <c r="AE61" i="1"/>
  <c r="AE62" i="1"/>
  <c r="AE63" i="1"/>
  <c r="AE64" i="1"/>
  <c r="AE65" i="1"/>
  <c r="AE66" i="1"/>
  <c r="AE67" i="1"/>
  <c r="AE62" i="13" s="1"/>
  <c r="AE68" i="1"/>
  <c r="AE69" i="1"/>
  <c r="AE70" i="1"/>
  <c r="AE71" i="1"/>
  <c r="AE66" i="13" s="1"/>
  <c r="AE72" i="1"/>
  <c r="AE67" i="13" s="1"/>
  <c r="AE73" i="1"/>
  <c r="AE74" i="1"/>
  <c r="AE75" i="1"/>
  <c r="AE76" i="1"/>
  <c r="AE77" i="1"/>
  <c r="AE78" i="1"/>
  <c r="AE79" i="1"/>
  <c r="AE74" i="13" s="1"/>
  <c r="AE80" i="1"/>
  <c r="AE81" i="1"/>
  <c r="AE82" i="1"/>
  <c r="AE83" i="1"/>
  <c r="AE84" i="1"/>
  <c r="AE85" i="1"/>
  <c r="AE86" i="1"/>
  <c r="AE87" i="1"/>
  <c r="AE82" i="13" s="1"/>
  <c r="AE88" i="1"/>
  <c r="AE83" i="13" s="1"/>
  <c r="AE89" i="1"/>
  <c r="AE90" i="1"/>
  <c r="AE91" i="1"/>
  <c r="AE86" i="13" s="1"/>
  <c r="AE92" i="1"/>
  <c r="AE93" i="1"/>
  <c r="AE94" i="1"/>
  <c r="AE95" i="1"/>
  <c r="AE96" i="1"/>
  <c r="AE97" i="1"/>
  <c r="AE98" i="1"/>
  <c r="AE99" i="1"/>
  <c r="AE98" i="13"/>
  <c r="AE99" i="13"/>
  <c r="AE114" i="13"/>
  <c r="AE115" i="13"/>
  <c r="AE130" i="13"/>
  <c r="AE131" i="13"/>
  <c r="AE146" i="13"/>
  <c r="AE147" i="13"/>
  <c r="AE162" i="13"/>
  <c r="AE163" i="13"/>
  <c r="AE178" i="13"/>
  <c r="AE179" i="13"/>
  <c r="AE194" i="13"/>
  <c r="AE195" i="13"/>
  <c r="AE7" i="1"/>
  <c r="AA7" i="1"/>
  <c r="AA2" i="13" s="1"/>
  <c r="Z7" i="1"/>
  <c r="AE1" i="13"/>
  <c r="AE197" i="13"/>
  <c r="AE198" i="13"/>
  <c r="AE199" i="13"/>
  <c r="AE200" i="13"/>
  <c r="Z1" i="13"/>
  <c r="AA1" i="13"/>
  <c r="AB1" i="13"/>
  <c r="AC1" i="13"/>
  <c r="AD1" i="13"/>
  <c r="Z3" i="13"/>
  <c r="AD9" i="13"/>
  <c r="Z15" i="13"/>
  <c r="Z27" i="13"/>
  <c r="Z39" i="13"/>
  <c r="Z51" i="13"/>
  <c r="Z63" i="13"/>
  <c r="Z75" i="13"/>
  <c r="Z87" i="13"/>
  <c r="Z95" i="13"/>
  <c r="AD95" i="13"/>
  <c r="Z96" i="13"/>
  <c r="AD96" i="13"/>
  <c r="Z97" i="13"/>
  <c r="AD97" i="13"/>
  <c r="Z98" i="13"/>
  <c r="AD98" i="13"/>
  <c r="Z99" i="13"/>
  <c r="AD99" i="13"/>
  <c r="Z100" i="13"/>
  <c r="AD100" i="13"/>
  <c r="Z101" i="13"/>
  <c r="AD101" i="13"/>
  <c r="Z102" i="13"/>
  <c r="AD102" i="13"/>
  <c r="Z103" i="13"/>
  <c r="AD103" i="13"/>
  <c r="Z104" i="13"/>
  <c r="AD104" i="13"/>
  <c r="Z105" i="13"/>
  <c r="AD105" i="13"/>
  <c r="Z106" i="13"/>
  <c r="AD106" i="13"/>
  <c r="Z107" i="13"/>
  <c r="AD107" i="13"/>
  <c r="Z108" i="13"/>
  <c r="AD108" i="13"/>
  <c r="Z109" i="13"/>
  <c r="AD109" i="13"/>
  <c r="Z110" i="13"/>
  <c r="AD110" i="13"/>
  <c r="Z111" i="13"/>
  <c r="AD111" i="13"/>
  <c r="Z112" i="13"/>
  <c r="AD112" i="13"/>
  <c r="Z113" i="13"/>
  <c r="AD113" i="13"/>
  <c r="Z114" i="13"/>
  <c r="AD114" i="13"/>
  <c r="Z115" i="13"/>
  <c r="AD115" i="13"/>
  <c r="Z116" i="13"/>
  <c r="AD116" i="13"/>
  <c r="Z117" i="13"/>
  <c r="AD117" i="13"/>
  <c r="Z118" i="13"/>
  <c r="AD118" i="13"/>
  <c r="Z119" i="13"/>
  <c r="AD119" i="13"/>
  <c r="Z120" i="13"/>
  <c r="AD120" i="13"/>
  <c r="Z121" i="13"/>
  <c r="AD121" i="13"/>
  <c r="Z122" i="13"/>
  <c r="AD122" i="13"/>
  <c r="Z123" i="13"/>
  <c r="AD123" i="13"/>
  <c r="Z124" i="13"/>
  <c r="AD124" i="13"/>
  <c r="Z125" i="13"/>
  <c r="AD125" i="13"/>
  <c r="Z126" i="13"/>
  <c r="AD126" i="13"/>
  <c r="Z127" i="13"/>
  <c r="AD127" i="13"/>
  <c r="Z128" i="13"/>
  <c r="AD128" i="13"/>
  <c r="Z129" i="13"/>
  <c r="AD129" i="13"/>
  <c r="Z130" i="13"/>
  <c r="AD130" i="13"/>
  <c r="Z131" i="13"/>
  <c r="AD131" i="13"/>
  <c r="Z132" i="13"/>
  <c r="AD132" i="13"/>
  <c r="Z133" i="13"/>
  <c r="AD133" i="13"/>
  <c r="Z134" i="13"/>
  <c r="AD134" i="13"/>
  <c r="Z135" i="13"/>
  <c r="AD135" i="13"/>
  <c r="Z136" i="13"/>
  <c r="AD136" i="13"/>
  <c r="Z137" i="13"/>
  <c r="AD137" i="13"/>
  <c r="Z138" i="13"/>
  <c r="AD138" i="13"/>
  <c r="Z139" i="13"/>
  <c r="AD139" i="13"/>
  <c r="Z140" i="13"/>
  <c r="AD140" i="13"/>
  <c r="Z141" i="13"/>
  <c r="AD141" i="13"/>
  <c r="Z142" i="13"/>
  <c r="AD142" i="13"/>
  <c r="Z143" i="13"/>
  <c r="AD143" i="13"/>
  <c r="Z144" i="13"/>
  <c r="AD144" i="13"/>
  <c r="Z145" i="13"/>
  <c r="AD145" i="13"/>
  <c r="Z146" i="13"/>
  <c r="AD146" i="13"/>
  <c r="Z147" i="13"/>
  <c r="AD147" i="13"/>
  <c r="Z148" i="13"/>
  <c r="AD148" i="13"/>
  <c r="Z149" i="13"/>
  <c r="AD149" i="13"/>
  <c r="Z150" i="13"/>
  <c r="AD150" i="13"/>
  <c r="Z151" i="13"/>
  <c r="AD151" i="13"/>
  <c r="Z152" i="13"/>
  <c r="AD152" i="13"/>
  <c r="Z153" i="13"/>
  <c r="AD153" i="13"/>
  <c r="Z154" i="13"/>
  <c r="AD154" i="13"/>
  <c r="Z155" i="13"/>
  <c r="AD155" i="13"/>
  <c r="Z156" i="13"/>
  <c r="AD156" i="13"/>
  <c r="Z157" i="13"/>
  <c r="AD157" i="13"/>
  <c r="Z158" i="13"/>
  <c r="AD158" i="13"/>
  <c r="Z159" i="13"/>
  <c r="AD159" i="13"/>
  <c r="Z160" i="13"/>
  <c r="AD160" i="13"/>
  <c r="Z161" i="13"/>
  <c r="AD161" i="13"/>
  <c r="Z162" i="13"/>
  <c r="AD162" i="13"/>
  <c r="Z163" i="13"/>
  <c r="AD163" i="13"/>
  <c r="Z164" i="13"/>
  <c r="AD164" i="13"/>
  <c r="Z165" i="13"/>
  <c r="AD165" i="13"/>
  <c r="Z166" i="13"/>
  <c r="AD166" i="13"/>
  <c r="Z167" i="13"/>
  <c r="AD167" i="13"/>
  <c r="Z168" i="13"/>
  <c r="AD168" i="13"/>
  <c r="Z169" i="13"/>
  <c r="AD169" i="13"/>
  <c r="Z170" i="13"/>
  <c r="AD170" i="13"/>
  <c r="Z171" i="13"/>
  <c r="AD171" i="13"/>
  <c r="Z172" i="13"/>
  <c r="AD172" i="13"/>
  <c r="Z173" i="13"/>
  <c r="AD173" i="13"/>
  <c r="Z174" i="13"/>
  <c r="AD174" i="13"/>
  <c r="Z175" i="13"/>
  <c r="AD175" i="13"/>
  <c r="Z176" i="13"/>
  <c r="AD176" i="13"/>
  <c r="Z177" i="13"/>
  <c r="AD177" i="13"/>
  <c r="Z178" i="13"/>
  <c r="AD178" i="13"/>
  <c r="Z179" i="13"/>
  <c r="AD179" i="13"/>
  <c r="Z180" i="13"/>
  <c r="AD180" i="13"/>
  <c r="Z181" i="13"/>
  <c r="AD181" i="13"/>
  <c r="Z182" i="13"/>
  <c r="AD182" i="13"/>
  <c r="Z183" i="13"/>
  <c r="AD183" i="13"/>
  <c r="Z184" i="13"/>
  <c r="AD184" i="13"/>
  <c r="Z185" i="13"/>
  <c r="AD185" i="13"/>
  <c r="Z186" i="13"/>
  <c r="AD186" i="13"/>
  <c r="Z187" i="13"/>
  <c r="AD187" i="13"/>
  <c r="Z188" i="13"/>
  <c r="AD188" i="13"/>
  <c r="Z189" i="13"/>
  <c r="AD189" i="13"/>
  <c r="Z190" i="13"/>
  <c r="AD190" i="13"/>
  <c r="Z191" i="13"/>
  <c r="AD191" i="13"/>
  <c r="Z192" i="13"/>
  <c r="AD192" i="13"/>
  <c r="Z193" i="13"/>
  <c r="AD193" i="13"/>
  <c r="Z194" i="13"/>
  <c r="AD194" i="13"/>
  <c r="Z195" i="13"/>
  <c r="AD195" i="13"/>
  <c r="Z196" i="13"/>
  <c r="AD196" i="13"/>
  <c r="Z197" i="13"/>
  <c r="AA197" i="13"/>
  <c r="AB197" i="13"/>
  <c r="AC197" i="13"/>
  <c r="AD197" i="13"/>
  <c r="Z198" i="13"/>
  <c r="AA198" i="13"/>
  <c r="AB198" i="13"/>
  <c r="AC198" i="13"/>
  <c r="AD198" i="13"/>
  <c r="Z199" i="13"/>
  <c r="AA199" i="13"/>
  <c r="AB199" i="13"/>
  <c r="AC199" i="13"/>
  <c r="AD199" i="13"/>
  <c r="Z200" i="13"/>
  <c r="AA200" i="13"/>
  <c r="AB200" i="13"/>
  <c r="AC200" i="13"/>
  <c r="AD200" i="13"/>
  <c r="K7" i="1"/>
  <c r="K2" i="13" s="1"/>
  <c r="K8" i="1"/>
  <c r="Q8" i="1" s="1"/>
  <c r="T8" i="1" s="1"/>
  <c r="T3" i="13" s="1"/>
  <c r="K9" i="1"/>
  <c r="Q9" i="1" s="1"/>
  <c r="T9" i="1" s="1"/>
  <c r="T4" i="13" s="1"/>
  <c r="K10" i="1"/>
  <c r="K5" i="13" s="1"/>
  <c r="K11" i="1"/>
  <c r="K12" i="1"/>
  <c r="Q12" i="1" s="1"/>
  <c r="T12" i="1" s="1"/>
  <c r="T7" i="13" s="1"/>
  <c r="K13" i="1"/>
  <c r="Q13" i="1" s="1"/>
  <c r="T13" i="1" s="1"/>
  <c r="K14" i="1"/>
  <c r="Q14" i="1" s="1"/>
  <c r="T14" i="1" s="1"/>
  <c r="K15" i="1"/>
  <c r="Q15" i="1" s="1"/>
  <c r="T15" i="1" s="1"/>
  <c r="K16" i="1"/>
  <c r="Q16" i="1" s="1"/>
  <c r="T16" i="1" s="1"/>
  <c r="K17" i="1"/>
  <c r="Q17" i="1" s="1"/>
  <c r="T17" i="1" s="1"/>
  <c r="T12" i="13" s="1"/>
  <c r="K18" i="1"/>
  <c r="K19" i="1"/>
  <c r="Q19" i="1" s="1"/>
  <c r="T19" i="1" s="1"/>
  <c r="K20" i="1"/>
  <c r="Q20" i="1" s="1"/>
  <c r="T20" i="1" s="1"/>
  <c r="T15" i="13" s="1"/>
  <c r="K21" i="1"/>
  <c r="Q21" i="1" s="1"/>
  <c r="T21" i="1" s="1"/>
  <c r="K22" i="1"/>
  <c r="Q22" i="1" s="1"/>
  <c r="T22" i="1" s="1"/>
  <c r="T17" i="13" s="1"/>
  <c r="K23" i="1"/>
  <c r="Q23" i="1" s="1"/>
  <c r="T23" i="1" s="1"/>
  <c r="K24" i="1"/>
  <c r="Q24" i="1" s="1"/>
  <c r="T24" i="1" s="1"/>
  <c r="T19" i="13" s="1"/>
  <c r="K25" i="1"/>
  <c r="Q25" i="1" s="1"/>
  <c r="T25" i="1" s="1"/>
  <c r="K26" i="1"/>
  <c r="K21" i="13" s="1"/>
  <c r="K27" i="1"/>
  <c r="Q27" i="1" s="1"/>
  <c r="T27" i="1" s="1"/>
  <c r="K28" i="1"/>
  <c r="K23" i="13" s="1"/>
  <c r="K29" i="1"/>
  <c r="K24" i="13" s="1"/>
  <c r="K30" i="1"/>
  <c r="Q30" i="1" s="1"/>
  <c r="T30" i="1" s="1"/>
  <c r="K31" i="1"/>
  <c r="Q31" i="1" s="1"/>
  <c r="T31" i="1" s="1"/>
  <c r="T26" i="13" s="1"/>
  <c r="K32" i="1"/>
  <c r="K27" i="13" s="1"/>
  <c r="K33" i="1"/>
  <c r="Q33" i="1" s="1"/>
  <c r="T33" i="1" s="1"/>
  <c r="T28" i="13" s="1"/>
  <c r="K34" i="1"/>
  <c r="Q34" i="1" s="1"/>
  <c r="T34" i="1" s="1"/>
  <c r="K35" i="1"/>
  <c r="K30" i="13" s="1"/>
  <c r="K36" i="1"/>
  <c r="Q36" i="1" s="1"/>
  <c r="T36" i="1" s="1"/>
  <c r="K37" i="1"/>
  <c r="Q37" i="1" s="1"/>
  <c r="T37" i="1" s="1"/>
  <c r="K38" i="1"/>
  <c r="K39" i="1"/>
  <c r="Q39" i="1" s="1"/>
  <c r="T39" i="1" s="1"/>
  <c r="K40" i="1"/>
  <c r="Q40" i="1" s="1"/>
  <c r="T40" i="1" s="1"/>
  <c r="K41" i="1"/>
  <c r="K36" i="13" s="1"/>
  <c r="K42" i="1"/>
  <c r="K37" i="13" s="1"/>
  <c r="K43" i="1"/>
  <c r="K38" i="13" s="1"/>
  <c r="K44" i="1"/>
  <c r="Q44" i="1" s="1"/>
  <c r="T44" i="1" s="1"/>
  <c r="K45" i="1"/>
  <c r="Q45" i="1" s="1"/>
  <c r="T45" i="1" s="1"/>
  <c r="K46" i="1"/>
  <c r="K41" i="13" s="1"/>
  <c r="K47" i="1"/>
  <c r="Q47" i="1" s="1"/>
  <c r="T47" i="1" s="1"/>
  <c r="K48" i="1"/>
  <c r="K43" i="13" s="1"/>
  <c r="K49" i="1"/>
  <c r="K44" i="13" s="1"/>
  <c r="K50" i="1"/>
  <c r="Q50" i="1" s="1"/>
  <c r="T50" i="1" s="1"/>
  <c r="K51" i="1"/>
  <c r="Q51" i="1" s="1"/>
  <c r="T51" i="1" s="1"/>
  <c r="K52" i="1"/>
  <c r="K53" i="1"/>
  <c r="Q53" i="1" s="1"/>
  <c r="T53" i="1" s="1"/>
  <c r="K54" i="1"/>
  <c r="K49" i="13" s="1"/>
  <c r="K55" i="1"/>
  <c r="Q55" i="1" s="1"/>
  <c r="T55" i="1" s="1"/>
  <c r="K56" i="1"/>
  <c r="Q56" i="1" s="1"/>
  <c r="T56" i="1" s="1"/>
  <c r="K57" i="1"/>
  <c r="Q57" i="1" s="1"/>
  <c r="T57" i="1" s="1"/>
  <c r="K58" i="1"/>
  <c r="Q58" i="1" s="1"/>
  <c r="T58" i="1" s="1"/>
  <c r="K59" i="1"/>
  <c r="Q59" i="1" s="1"/>
  <c r="T59" i="1" s="1"/>
  <c r="K60" i="1"/>
  <c r="K55" i="13" s="1"/>
  <c r="K61" i="1"/>
  <c r="K56" i="13" s="1"/>
  <c r="K62" i="1"/>
  <c r="Q62" i="1" s="1"/>
  <c r="T62" i="1" s="1"/>
  <c r="K63" i="1"/>
  <c r="K58" i="13" s="1"/>
  <c r="K64" i="1"/>
  <c r="K59" i="13" s="1"/>
  <c r="K65" i="1"/>
  <c r="Q65" i="1" s="1"/>
  <c r="T65" i="1" s="1"/>
  <c r="K66" i="1"/>
  <c r="K67" i="1"/>
  <c r="K62" i="13" s="1"/>
  <c r="K68" i="1"/>
  <c r="K69" i="1"/>
  <c r="Q69" i="1" s="1"/>
  <c r="T69" i="1" s="1"/>
  <c r="K70" i="1"/>
  <c r="Q70" i="1" s="1"/>
  <c r="T70" i="1" s="1"/>
  <c r="K71" i="1"/>
  <c r="Q71" i="1" s="1"/>
  <c r="T71" i="1" s="1"/>
  <c r="K72" i="1"/>
  <c r="Q72" i="1" s="1"/>
  <c r="T72" i="1" s="1"/>
  <c r="K73" i="1"/>
  <c r="Q73" i="1" s="1"/>
  <c r="T73" i="1" s="1"/>
  <c r="K74" i="1"/>
  <c r="Q74" i="1" s="1"/>
  <c r="T74" i="1" s="1"/>
  <c r="K75" i="1"/>
  <c r="K76" i="1"/>
  <c r="K71" i="13" s="1"/>
  <c r="K77" i="1"/>
  <c r="Q77" i="1" s="1"/>
  <c r="T77" i="1" s="1"/>
  <c r="K78" i="1"/>
  <c r="K73" i="13" s="1"/>
  <c r="K79" i="1"/>
  <c r="K74" i="13" s="1"/>
  <c r="K80" i="1"/>
  <c r="Q80" i="1" s="1"/>
  <c r="T80" i="1" s="1"/>
  <c r="K81" i="1"/>
  <c r="K76" i="13" s="1"/>
  <c r="K82" i="1"/>
  <c r="Q82" i="1" s="1"/>
  <c r="T82" i="1" s="1"/>
  <c r="K83" i="1"/>
  <c r="Q83" i="1" s="1"/>
  <c r="T83" i="1" s="1"/>
  <c r="K84" i="1"/>
  <c r="Q84" i="1" s="1"/>
  <c r="T84" i="1" s="1"/>
  <c r="K85" i="1"/>
  <c r="Q85" i="1" s="1"/>
  <c r="T85" i="1" s="1"/>
  <c r="K86" i="1"/>
  <c r="Q86" i="1" s="1"/>
  <c r="T86" i="1" s="1"/>
  <c r="K87" i="1"/>
  <c r="Q87" i="1" s="1"/>
  <c r="T87" i="1" s="1"/>
  <c r="K88" i="1"/>
  <c r="Q88" i="1" s="1"/>
  <c r="T88" i="1" s="1"/>
  <c r="K89" i="1"/>
  <c r="K84" i="13" s="1"/>
  <c r="K90" i="1"/>
  <c r="K85" i="13" s="1"/>
  <c r="K91" i="1"/>
  <c r="K86" i="13" s="1"/>
  <c r="K92" i="1"/>
  <c r="K87" i="13" s="1"/>
  <c r="K93" i="1"/>
  <c r="K88" i="13" s="1"/>
  <c r="K94" i="1"/>
  <c r="K89" i="13" s="1"/>
  <c r="K95" i="1"/>
  <c r="Q95" i="1" s="1"/>
  <c r="T95" i="1" s="1"/>
  <c r="K96" i="1"/>
  <c r="Q96" i="1" s="1"/>
  <c r="T96" i="1" s="1"/>
  <c r="K97" i="1"/>
  <c r="K92" i="13" s="1"/>
  <c r="K98" i="1"/>
  <c r="K93" i="13" s="1"/>
  <c r="K99" i="1"/>
  <c r="K94" i="13" s="1"/>
  <c r="K104" i="13"/>
  <c r="T105" i="13"/>
  <c r="K107" i="13"/>
  <c r="K108" i="13"/>
  <c r="K120" i="13"/>
  <c r="K123" i="13"/>
  <c r="K124" i="13"/>
  <c r="K126" i="13"/>
  <c r="T132" i="13"/>
  <c r="K133" i="13"/>
  <c r="K134" i="13"/>
  <c r="K136" i="13"/>
  <c r="K139" i="13"/>
  <c r="T141" i="13"/>
  <c r="K144" i="13"/>
  <c r="K145" i="13"/>
  <c r="K149" i="13"/>
  <c r="T150" i="13"/>
  <c r="K151" i="13"/>
  <c r="T152" i="13"/>
  <c r="K154" i="13"/>
  <c r="K155" i="13"/>
  <c r="K156" i="13"/>
  <c r="K158" i="13"/>
  <c r="K167" i="13"/>
  <c r="T168" i="13"/>
  <c r="K170" i="13"/>
  <c r="K172" i="13"/>
  <c r="K174" i="13"/>
  <c r="K177" i="13"/>
  <c r="K184" i="13"/>
  <c r="K185" i="13"/>
  <c r="T186" i="13"/>
  <c r="K187" i="13"/>
  <c r="K190" i="13"/>
  <c r="K193" i="13"/>
  <c r="K194" i="13"/>
  <c r="K195" i="13"/>
  <c r="K196" i="13"/>
  <c r="O8" i="1"/>
  <c r="O3" i="13" s="1"/>
  <c r="P8" i="1"/>
  <c r="R8" i="1"/>
  <c r="S8" i="1"/>
  <c r="O9" i="1"/>
  <c r="P9" i="1"/>
  <c r="R9" i="1"/>
  <c r="R4" i="13" s="1"/>
  <c r="S9" i="1"/>
  <c r="O10" i="1"/>
  <c r="P10" i="1"/>
  <c r="R10" i="1"/>
  <c r="R5" i="13" s="1"/>
  <c r="S10" i="1"/>
  <c r="O11" i="1"/>
  <c r="O6" i="13" s="1"/>
  <c r="P11" i="1"/>
  <c r="U11" i="1" s="1"/>
  <c r="Q11" i="1"/>
  <c r="T11" i="1" s="1"/>
  <c r="T6" i="13" s="1"/>
  <c r="R11" i="1"/>
  <c r="S11" i="1"/>
  <c r="O12" i="1"/>
  <c r="P12" i="1"/>
  <c r="R12" i="1"/>
  <c r="S12" i="1"/>
  <c r="O13" i="1"/>
  <c r="P13" i="1"/>
  <c r="R13" i="1"/>
  <c r="R8" i="13" s="1"/>
  <c r="S13" i="1"/>
  <c r="S8" i="13" s="1"/>
  <c r="O14" i="1"/>
  <c r="P14" i="1"/>
  <c r="R14" i="1"/>
  <c r="S14" i="1"/>
  <c r="O15" i="1"/>
  <c r="P15" i="1"/>
  <c r="R15" i="1"/>
  <c r="R10" i="13" s="1"/>
  <c r="S15" i="1"/>
  <c r="O16" i="1"/>
  <c r="P16" i="1"/>
  <c r="R16" i="1"/>
  <c r="R11" i="13" s="1"/>
  <c r="S16" i="1"/>
  <c r="S11" i="13" s="1"/>
  <c r="O17" i="1"/>
  <c r="O12" i="13" s="1"/>
  <c r="P17" i="1"/>
  <c r="U17" i="1" s="1"/>
  <c r="V17" i="1" s="1"/>
  <c r="V12" i="13" s="1"/>
  <c r="R17" i="1"/>
  <c r="S17" i="1"/>
  <c r="O18" i="1"/>
  <c r="P18" i="1"/>
  <c r="U18" i="1" s="1"/>
  <c r="V18" i="1" s="1"/>
  <c r="Q18" i="1"/>
  <c r="T18" i="1" s="1"/>
  <c r="R18" i="1"/>
  <c r="S18" i="1"/>
  <c r="O19" i="1"/>
  <c r="P19" i="1"/>
  <c r="R19" i="1"/>
  <c r="R14" i="13" s="1"/>
  <c r="S19" i="1"/>
  <c r="O20" i="1"/>
  <c r="O15" i="13" s="1"/>
  <c r="P20" i="1"/>
  <c r="R20" i="1"/>
  <c r="R15" i="13" s="1"/>
  <c r="S20" i="1"/>
  <c r="S15" i="13" s="1"/>
  <c r="O21" i="1"/>
  <c r="P21" i="1"/>
  <c r="R21" i="1"/>
  <c r="S21" i="1"/>
  <c r="O22" i="1"/>
  <c r="P22" i="1"/>
  <c r="R22" i="1"/>
  <c r="S22" i="1"/>
  <c r="O23" i="1"/>
  <c r="O18" i="13" s="1"/>
  <c r="P23" i="1"/>
  <c r="R23" i="1"/>
  <c r="R18" i="13" s="1"/>
  <c r="S23" i="1"/>
  <c r="S18" i="13" s="1"/>
  <c r="O24" i="1"/>
  <c r="O19" i="13" s="1"/>
  <c r="P24" i="1"/>
  <c r="R24" i="1"/>
  <c r="R19" i="13" s="1"/>
  <c r="S24" i="1"/>
  <c r="S19" i="13" s="1"/>
  <c r="O25" i="1"/>
  <c r="P25" i="1"/>
  <c r="R25" i="1"/>
  <c r="S25" i="1"/>
  <c r="O26" i="1"/>
  <c r="P26" i="1"/>
  <c r="R26" i="1"/>
  <c r="R21" i="13" s="1"/>
  <c r="S26" i="1"/>
  <c r="S21" i="13" s="1"/>
  <c r="O27" i="1"/>
  <c r="P27" i="1"/>
  <c r="U27" i="1" s="1"/>
  <c r="V27" i="1" s="1"/>
  <c r="R27" i="1"/>
  <c r="S27" i="1"/>
  <c r="O28" i="1"/>
  <c r="P28" i="1"/>
  <c r="R28" i="1"/>
  <c r="R23" i="13" s="1"/>
  <c r="S28" i="1"/>
  <c r="S23" i="13" s="1"/>
  <c r="O29" i="1"/>
  <c r="O24" i="13" s="1"/>
  <c r="P29" i="1"/>
  <c r="R29" i="1"/>
  <c r="S29" i="1"/>
  <c r="S24" i="13" s="1"/>
  <c r="O30" i="1"/>
  <c r="P30" i="1"/>
  <c r="R30" i="1"/>
  <c r="R25" i="13" s="1"/>
  <c r="S30" i="1"/>
  <c r="O31" i="1"/>
  <c r="O26" i="13" s="1"/>
  <c r="P31" i="1"/>
  <c r="R31" i="1"/>
  <c r="S31" i="1"/>
  <c r="O32" i="1"/>
  <c r="P32" i="1"/>
  <c r="R32" i="1"/>
  <c r="R27" i="13" s="1"/>
  <c r="S32" i="1"/>
  <c r="O33" i="1"/>
  <c r="P33" i="1"/>
  <c r="R33" i="1"/>
  <c r="R28" i="13" s="1"/>
  <c r="S33" i="1"/>
  <c r="S28" i="13" s="1"/>
  <c r="O34" i="1"/>
  <c r="P34" i="1"/>
  <c r="U34" i="1" s="1"/>
  <c r="V34" i="1" s="1"/>
  <c r="R34" i="1"/>
  <c r="R29" i="13" s="1"/>
  <c r="S34" i="1"/>
  <c r="S29" i="13" s="1"/>
  <c r="O35" i="1"/>
  <c r="P35" i="1"/>
  <c r="R35" i="1"/>
  <c r="R30" i="13" s="1"/>
  <c r="S35" i="1"/>
  <c r="S30" i="13" s="1"/>
  <c r="O36" i="1"/>
  <c r="P36" i="1"/>
  <c r="R36" i="1"/>
  <c r="S36" i="1"/>
  <c r="S31" i="13" s="1"/>
  <c r="O37" i="1"/>
  <c r="O32" i="13" s="1"/>
  <c r="P37" i="1"/>
  <c r="R37" i="1"/>
  <c r="R32" i="13" s="1"/>
  <c r="S37" i="1"/>
  <c r="O38" i="1"/>
  <c r="P38" i="1"/>
  <c r="R38" i="1"/>
  <c r="R33" i="13" s="1"/>
  <c r="S38" i="1"/>
  <c r="O39" i="1"/>
  <c r="P39" i="1"/>
  <c r="R39" i="1"/>
  <c r="S39" i="1"/>
  <c r="S34" i="13" s="1"/>
  <c r="O40" i="1"/>
  <c r="O35" i="13" s="1"/>
  <c r="P40" i="1"/>
  <c r="R40" i="1"/>
  <c r="S40" i="1"/>
  <c r="S35" i="13" s="1"/>
  <c r="O41" i="1"/>
  <c r="O36" i="13" s="1"/>
  <c r="P41" i="1"/>
  <c r="R41" i="1"/>
  <c r="R36" i="13" s="1"/>
  <c r="S41" i="1"/>
  <c r="S36" i="13" s="1"/>
  <c r="O42" i="1"/>
  <c r="P42" i="1"/>
  <c r="R42" i="1"/>
  <c r="S42" i="1"/>
  <c r="O43" i="1"/>
  <c r="O38" i="13" s="1"/>
  <c r="P43" i="1"/>
  <c r="R43" i="1"/>
  <c r="R38" i="13" s="1"/>
  <c r="S43" i="1"/>
  <c r="S38" i="13" s="1"/>
  <c r="O44" i="1"/>
  <c r="O39" i="13" s="1"/>
  <c r="P44" i="1"/>
  <c r="R44" i="1"/>
  <c r="R39" i="13" s="1"/>
  <c r="S44" i="1"/>
  <c r="S39" i="13" s="1"/>
  <c r="O45" i="1"/>
  <c r="P45" i="1"/>
  <c r="R45" i="1"/>
  <c r="S45" i="1"/>
  <c r="S40" i="13" s="1"/>
  <c r="O46" i="1"/>
  <c r="P46" i="1"/>
  <c r="R46" i="1"/>
  <c r="R41" i="13" s="1"/>
  <c r="S46" i="1"/>
  <c r="S41" i="13" s="1"/>
  <c r="O47" i="1"/>
  <c r="P47" i="1"/>
  <c r="R47" i="1"/>
  <c r="R42" i="13" s="1"/>
  <c r="S47" i="1"/>
  <c r="S42" i="13" s="1"/>
  <c r="O48" i="1"/>
  <c r="P48" i="1"/>
  <c r="R48" i="1"/>
  <c r="S48" i="1"/>
  <c r="O49" i="1"/>
  <c r="P49" i="1"/>
  <c r="P44" i="13" s="1"/>
  <c r="R49" i="1"/>
  <c r="R44" i="13" s="1"/>
  <c r="S49" i="1"/>
  <c r="S44" i="13" s="1"/>
  <c r="O50" i="1"/>
  <c r="P50" i="1"/>
  <c r="R50" i="1"/>
  <c r="R45" i="13" s="1"/>
  <c r="S50" i="1"/>
  <c r="S45" i="13" s="1"/>
  <c r="O51" i="1"/>
  <c r="O46" i="13" s="1"/>
  <c r="P51" i="1"/>
  <c r="R51" i="1"/>
  <c r="S51" i="1"/>
  <c r="S46" i="13" s="1"/>
  <c r="O52" i="1"/>
  <c r="O47" i="13" s="1"/>
  <c r="P52" i="1"/>
  <c r="U52" i="1" s="1"/>
  <c r="V52" i="1" s="1"/>
  <c r="Q52" i="1"/>
  <c r="T52" i="1" s="1"/>
  <c r="R52" i="1"/>
  <c r="S52" i="1"/>
  <c r="S47" i="13" s="1"/>
  <c r="O53" i="1"/>
  <c r="P53" i="1"/>
  <c r="R53" i="1"/>
  <c r="S53" i="1"/>
  <c r="S48" i="13" s="1"/>
  <c r="O54" i="1"/>
  <c r="O49" i="13" s="1"/>
  <c r="P54" i="1"/>
  <c r="P49" i="13" s="1"/>
  <c r="R54" i="1"/>
  <c r="R49" i="13" s="1"/>
  <c r="S54" i="1"/>
  <c r="S49" i="13" s="1"/>
  <c r="O55" i="1"/>
  <c r="P55" i="1"/>
  <c r="P50" i="13" s="1"/>
  <c r="R55" i="1"/>
  <c r="S55" i="1"/>
  <c r="S50" i="13" s="1"/>
  <c r="O56" i="1"/>
  <c r="P56" i="1"/>
  <c r="R56" i="1"/>
  <c r="S56" i="1"/>
  <c r="O57" i="1"/>
  <c r="P57" i="1"/>
  <c r="R57" i="1"/>
  <c r="R52" i="13" s="1"/>
  <c r="S57" i="1"/>
  <c r="S52" i="13" s="1"/>
  <c r="O58" i="1"/>
  <c r="O53" i="13" s="1"/>
  <c r="P58" i="1"/>
  <c r="R58" i="1"/>
  <c r="R53" i="13" s="1"/>
  <c r="S58" i="1"/>
  <c r="S53" i="13" s="1"/>
  <c r="O59" i="1"/>
  <c r="P59" i="1"/>
  <c r="R59" i="1"/>
  <c r="S59" i="1"/>
  <c r="O60" i="1"/>
  <c r="O55" i="13" s="1"/>
  <c r="P60" i="1"/>
  <c r="R60" i="1"/>
  <c r="R55" i="13" s="1"/>
  <c r="S60" i="1"/>
  <c r="S55" i="13" s="1"/>
  <c r="O61" i="1"/>
  <c r="O56" i="13" s="1"/>
  <c r="P61" i="1"/>
  <c r="R61" i="1"/>
  <c r="S61" i="1"/>
  <c r="O62" i="1"/>
  <c r="P62" i="1"/>
  <c r="R62" i="1"/>
  <c r="R57" i="13" s="1"/>
  <c r="S62" i="1"/>
  <c r="O63" i="1"/>
  <c r="P63" i="1"/>
  <c r="R63" i="1"/>
  <c r="R58" i="13" s="1"/>
  <c r="S63" i="1"/>
  <c r="S58" i="13" s="1"/>
  <c r="O64" i="1"/>
  <c r="O59" i="13" s="1"/>
  <c r="P64" i="1"/>
  <c r="R64" i="1"/>
  <c r="R59" i="13" s="1"/>
  <c r="S64" i="1"/>
  <c r="S59" i="13" s="1"/>
  <c r="O65" i="1"/>
  <c r="P65" i="1"/>
  <c r="P60" i="13" s="1"/>
  <c r="R65" i="1"/>
  <c r="S65" i="1"/>
  <c r="O66" i="1"/>
  <c r="P66" i="1"/>
  <c r="U66" i="1" s="1"/>
  <c r="V66" i="1" s="1"/>
  <c r="Q66" i="1"/>
  <c r="T66" i="1" s="1"/>
  <c r="R66" i="1"/>
  <c r="R61" i="13" s="1"/>
  <c r="S66" i="1"/>
  <c r="O67" i="1"/>
  <c r="O62" i="13" s="1"/>
  <c r="P67" i="1"/>
  <c r="R67" i="1"/>
  <c r="S67" i="1"/>
  <c r="S62" i="13" s="1"/>
  <c r="O68" i="1"/>
  <c r="P68" i="1"/>
  <c r="U68" i="1" s="1"/>
  <c r="V68" i="1" s="1"/>
  <c r="Q68" i="1"/>
  <c r="T68" i="1" s="1"/>
  <c r="R68" i="1"/>
  <c r="S68" i="1"/>
  <c r="O69" i="1"/>
  <c r="O64" i="13" s="1"/>
  <c r="P69" i="1"/>
  <c r="R69" i="1"/>
  <c r="R64" i="13" s="1"/>
  <c r="S69" i="1"/>
  <c r="S64" i="13" s="1"/>
  <c r="O70" i="1"/>
  <c r="O65" i="13" s="1"/>
  <c r="P70" i="1"/>
  <c r="P65" i="13" s="1"/>
  <c r="R70" i="1"/>
  <c r="R65" i="13" s="1"/>
  <c r="S70" i="1"/>
  <c r="S65" i="13" s="1"/>
  <c r="O71" i="1"/>
  <c r="O66" i="13" s="1"/>
  <c r="P71" i="1"/>
  <c r="R71" i="1"/>
  <c r="S71" i="1"/>
  <c r="O72" i="1"/>
  <c r="O67" i="13" s="1"/>
  <c r="P72" i="1"/>
  <c r="R72" i="1"/>
  <c r="S72" i="1"/>
  <c r="O73" i="1"/>
  <c r="P73" i="1"/>
  <c r="R73" i="1"/>
  <c r="R68" i="13" s="1"/>
  <c r="S73" i="1"/>
  <c r="S68" i="13" s="1"/>
  <c r="O74" i="1"/>
  <c r="P74" i="1"/>
  <c r="R74" i="1"/>
  <c r="S74" i="1"/>
  <c r="O75" i="1"/>
  <c r="O70" i="13" s="1"/>
  <c r="P75" i="1"/>
  <c r="U75" i="1" s="1"/>
  <c r="V75" i="1" s="1"/>
  <c r="Q75" i="1"/>
  <c r="T75" i="1" s="1"/>
  <c r="R75" i="1"/>
  <c r="S75" i="1"/>
  <c r="O76" i="1"/>
  <c r="O71" i="13" s="1"/>
  <c r="P76" i="1"/>
  <c r="R76" i="1"/>
  <c r="R71" i="13" s="1"/>
  <c r="S76" i="1"/>
  <c r="S71" i="13" s="1"/>
  <c r="O77" i="1"/>
  <c r="O72" i="13" s="1"/>
  <c r="P77" i="1"/>
  <c r="R77" i="1"/>
  <c r="R72" i="13" s="1"/>
  <c r="S77" i="1"/>
  <c r="S72" i="13" s="1"/>
  <c r="O78" i="1"/>
  <c r="P78" i="1"/>
  <c r="R78" i="1"/>
  <c r="R73" i="13" s="1"/>
  <c r="S78" i="1"/>
  <c r="O79" i="1"/>
  <c r="P79" i="1"/>
  <c r="R79" i="1"/>
  <c r="R74" i="13" s="1"/>
  <c r="S79" i="1"/>
  <c r="S74" i="13" s="1"/>
  <c r="O80" i="1"/>
  <c r="O75" i="13" s="1"/>
  <c r="P80" i="1"/>
  <c r="R80" i="1"/>
  <c r="S80" i="1"/>
  <c r="S75" i="13" s="1"/>
  <c r="O81" i="1"/>
  <c r="P81" i="1"/>
  <c r="P76" i="13" s="1"/>
  <c r="R81" i="1"/>
  <c r="S81" i="1"/>
  <c r="O82" i="1"/>
  <c r="P82" i="1"/>
  <c r="R82" i="1"/>
  <c r="R77" i="13" s="1"/>
  <c r="S82" i="1"/>
  <c r="S77" i="13" s="1"/>
  <c r="O83" i="1"/>
  <c r="P83" i="1"/>
  <c r="R83" i="1"/>
  <c r="R78" i="13" s="1"/>
  <c r="S83" i="1"/>
  <c r="O84" i="1"/>
  <c r="P84" i="1"/>
  <c r="U84" i="1" s="1"/>
  <c r="V84" i="1" s="1"/>
  <c r="R84" i="1"/>
  <c r="R79" i="13" s="1"/>
  <c r="S84" i="1"/>
  <c r="S79" i="13" s="1"/>
  <c r="O85" i="1"/>
  <c r="O80" i="13" s="1"/>
  <c r="P85" i="1"/>
  <c r="P80" i="13" s="1"/>
  <c r="R85" i="1"/>
  <c r="R80" i="13" s="1"/>
  <c r="S85" i="1"/>
  <c r="S80" i="13" s="1"/>
  <c r="O86" i="1"/>
  <c r="P86" i="1"/>
  <c r="P81" i="13" s="1"/>
  <c r="R86" i="1"/>
  <c r="R81" i="13" s="1"/>
  <c r="S86" i="1"/>
  <c r="S81" i="13" s="1"/>
  <c r="O87" i="1"/>
  <c r="O82" i="13" s="1"/>
  <c r="P87" i="1"/>
  <c r="R87" i="1"/>
  <c r="S87" i="1"/>
  <c r="S82" i="13" s="1"/>
  <c r="O88" i="1"/>
  <c r="P88" i="1"/>
  <c r="R88" i="1"/>
  <c r="S88" i="1"/>
  <c r="S83" i="13" s="1"/>
  <c r="O89" i="1"/>
  <c r="P89" i="1"/>
  <c r="R89" i="1"/>
  <c r="S89" i="1"/>
  <c r="O90" i="1"/>
  <c r="O85" i="13" s="1"/>
  <c r="P90" i="1"/>
  <c r="R90" i="1"/>
  <c r="R85" i="13" s="1"/>
  <c r="S90" i="1"/>
  <c r="O91" i="1"/>
  <c r="P91" i="1"/>
  <c r="R91" i="1"/>
  <c r="S91" i="1"/>
  <c r="S86" i="13" s="1"/>
  <c r="O92" i="1"/>
  <c r="O87" i="13" s="1"/>
  <c r="P92" i="1"/>
  <c r="R92" i="1"/>
  <c r="R87" i="13" s="1"/>
  <c r="S92" i="1"/>
  <c r="S87" i="13" s="1"/>
  <c r="O93" i="1"/>
  <c r="O88" i="13" s="1"/>
  <c r="P93" i="1"/>
  <c r="R93" i="1"/>
  <c r="S93" i="1"/>
  <c r="S88" i="13" s="1"/>
  <c r="O94" i="1"/>
  <c r="P94" i="1"/>
  <c r="R94" i="1"/>
  <c r="R89" i="13" s="1"/>
  <c r="S94" i="1"/>
  <c r="S89" i="13" s="1"/>
  <c r="O95" i="1"/>
  <c r="O90" i="13" s="1"/>
  <c r="P95" i="1"/>
  <c r="R95" i="1"/>
  <c r="S95" i="1"/>
  <c r="O96" i="1"/>
  <c r="P96" i="1"/>
  <c r="R96" i="1"/>
  <c r="R91" i="13" s="1"/>
  <c r="S96" i="1"/>
  <c r="S91" i="13" s="1"/>
  <c r="O97" i="1"/>
  <c r="P97" i="1"/>
  <c r="P92" i="13" s="1"/>
  <c r="R97" i="1"/>
  <c r="S97" i="1"/>
  <c r="S92" i="13" s="1"/>
  <c r="O98" i="1"/>
  <c r="O93" i="13" s="1"/>
  <c r="P98" i="1"/>
  <c r="R98" i="1"/>
  <c r="R93" i="13" s="1"/>
  <c r="S98" i="1"/>
  <c r="O99" i="1"/>
  <c r="P99" i="1"/>
  <c r="R99" i="1"/>
  <c r="R94" i="13" s="1"/>
  <c r="S99" i="1"/>
  <c r="S94" i="13" s="1"/>
  <c r="S95" i="13"/>
  <c r="O96" i="13"/>
  <c r="R97" i="13"/>
  <c r="S97" i="13"/>
  <c r="O98" i="13"/>
  <c r="R98" i="13"/>
  <c r="S98" i="13"/>
  <c r="R99" i="13"/>
  <c r="S99" i="13"/>
  <c r="O101" i="13"/>
  <c r="R101" i="13"/>
  <c r="S101" i="13"/>
  <c r="R102" i="13"/>
  <c r="S102" i="13"/>
  <c r="R104" i="13"/>
  <c r="S104" i="13"/>
  <c r="R105" i="13"/>
  <c r="S105" i="13"/>
  <c r="R106" i="13"/>
  <c r="R107" i="13"/>
  <c r="S107" i="13"/>
  <c r="O108" i="13"/>
  <c r="R108" i="13"/>
  <c r="S108" i="13"/>
  <c r="R110" i="13"/>
  <c r="S110" i="13"/>
  <c r="R111" i="13"/>
  <c r="S111" i="13"/>
  <c r="S112" i="13"/>
  <c r="R113" i="13"/>
  <c r="S113" i="13"/>
  <c r="P114" i="13"/>
  <c r="R114" i="13"/>
  <c r="S114" i="13"/>
  <c r="S115" i="13"/>
  <c r="R116" i="13"/>
  <c r="R117" i="13"/>
  <c r="S117" i="13"/>
  <c r="O118" i="13"/>
  <c r="R118" i="13"/>
  <c r="R119" i="13"/>
  <c r="S119" i="13"/>
  <c r="R120" i="13"/>
  <c r="R121" i="13"/>
  <c r="S121" i="13"/>
  <c r="R123" i="13"/>
  <c r="S123" i="13"/>
  <c r="O124" i="13"/>
  <c r="R124" i="13"/>
  <c r="S124" i="13"/>
  <c r="R126" i="13"/>
  <c r="R127" i="13"/>
  <c r="S127" i="13"/>
  <c r="R128" i="13"/>
  <c r="S128" i="13"/>
  <c r="O129" i="13"/>
  <c r="R129" i="13"/>
  <c r="S129" i="13"/>
  <c r="O130" i="13"/>
  <c r="S130" i="13"/>
  <c r="O131" i="13"/>
  <c r="R131" i="13"/>
  <c r="S131" i="13"/>
  <c r="R132" i="13"/>
  <c r="S132" i="13"/>
  <c r="S133" i="13"/>
  <c r="O134" i="13"/>
  <c r="R134" i="13"/>
  <c r="S134" i="13"/>
  <c r="R135" i="13"/>
  <c r="R136" i="13"/>
  <c r="R137" i="13"/>
  <c r="S137" i="13"/>
  <c r="S138" i="13"/>
  <c r="R139" i="13"/>
  <c r="S139" i="13"/>
  <c r="O140" i="13"/>
  <c r="R140" i="13"/>
  <c r="S140" i="13"/>
  <c r="O141" i="13"/>
  <c r="R142" i="13"/>
  <c r="S142" i="13"/>
  <c r="S143" i="13"/>
  <c r="O144" i="13"/>
  <c r="R144" i="13"/>
  <c r="S144" i="13"/>
  <c r="R146" i="13"/>
  <c r="R147" i="13"/>
  <c r="S147" i="13"/>
  <c r="R148" i="13"/>
  <c r="S149" i="13"/>
  <c r="P150" i="13"/>
  <c r="R150" i="13"/>
  <c r="S150" i="13"/>
  <c r="R152" i="13"/>
  <c r="S152" i="13"/>
  <c r="O153" i="13"/>
  <c r="R153" i="13"/>
  <c r="S153" i="13"/>
  <c r="O154" i="13"/>
  <c r="R154" i="13"/>
  <c r="S154" i="13"/>
  <c r="R155" i="13"/>
  <c r="S155" i="13"/>
  <c r="S156" i="13"/>
  <c r="O157" i="13"/>
  <c r="R157" i="13"/>
  <c r="S157" i="13"/>
  <c r="R158" i="13"/>
  <c r="S158" i="13"/>
  <c r="T159" i="13"/>
  <c r="R160" i="13"/>
  <c r="S160" i="13"/>
  <c r="R161" i="13"/>
  <c r="S161" i="13"/>
  <c r="R162" i="13"/>
  <c r="S162" i="13"/>
  <c r="R163" i="13"/>
  <c r="S163" i="13"/>
  <c r="O164" i="13"/>
  <c r="R164" i="13"/>
  <c r="S164" i="13"/>
  <c r="R165" i="13"/>
  <c r="O167" i="13"/>
  <c r="R167" i="13"/>
  <c r="S167" i="13"/>
  <c r="R168" i="13"/>
  <c r="S168" i="13"/>
  <c r="R170" i="13"/>
  <c r="S170" i="13"/>
  <c r="R171" i="13"/>
  <c r="S172" i="13"/>
  <c r="R173" i="13"/>
  <c r="S173" i="13"/>
  <c r="R174" i="13"/>
  <c r="S174" i="13"/>
  <c r="S175" i="13"/>
  <c r="R176" i="13"/>
  <c r="S176" i="13"/>
  <c r="O177" i="13"/>
  <c r="R177" i="13"/>
  <c r="S177" i="13"/>
  <c r="R178" i="13"/>
  <c r="R179" i="13"/>
  <c r="S179" i="13"/>
  <c r="R180" i="13"/>
  <c r="R181" i="13"/>
  <c r="S181" i="13"/>
  <c r="R182" i="13"/>
  <c r="R183" i="13"/>
  <c r="S183" i="13"/>
  <c r="O184" i="13"/>
  <c r="R184" i="13"/>
  <c r="S184" i="13"/>
  <c r="O185" i="13"/>
  <c r="R185" i="13"/>
  <c r="S186" i="13"/>
  <c r="O187" i="13"/>
  <c r="R187" i="13"/>
  <c r="S187" i="13"/>
  <c r="S188" i="13"/>
  <c r="R189" i="13"/>
  <c r="O190" i="13"/>
  <c r="R190" i="13"/>
  <c r="S190" i="13"/>
  <c r="R191" i="13"/>
  <c r="S191" i="13"/>
  <c r="O192" i="13"/>
  <c r="S192" i="13"/>
  <c r="P193" i="13"/>
  <c r="R193" i="13"/>
  <c r="S193" i="13"/>
  <c r="O194" i="13"/>
  <c r="P194" i="13"/>
  <c r="R194" i="13"/>
  <c r="S194" i="13"/>
  <c r="S195" i="13"/>
  <c r="R196" i="13"/>
  <c r="S196" i="13"/>
  <c r="P7" i="1"/>
  <c r="O7" i="1"/>
  <c r="O2" i="13" s="1"/>
  <c r="X1" i="13"/>
  <c r="Y1" i="13"/>
  <c r="X2" i="13"/>
  <c r="Y2" i="13"/>
  <c r="X3" i="13"/>
  <c r="Y3" i="13"/>
  <c r="X4" i="13"/>
  <c r="Y4" i="13"/>
  <c r="X5" i="13"/>
  <c r="Y5" i="13"/>
  <c r="X6" i="13"/>
  <c r="Y6" i="13"/>
  <c r="X7" i="13"/>
  <c r="Y7" i="13"/>
  <c r="X8" i="13"/>
  <c r="Y8" i="13"/>
  <c r="X9" i="13"/>
  <c r="Y9" i="13"/>
  <c r="X10" i="13"/>
  <c r="Y10" i="13"/>
  <c r="X11" i="13"/>
  <c r="Y11" i="13"/>
  <c r="X12" i="13"/>
  <c r="Y12" i="13"/>
  <c r="X13" i="13"/>
  <c r="Y13" i="13"/>
  <c r="X14" i="13"/>
  <c r="Y14" i="13"/>
  <c r="X15" i="13"/>
  <c r="Y15" i="13"/>
  <c r="X16" i="13"/>
  <c r="Y16" i="13"/>
  <c r="X17" i="13"/>
  <c r="Y17" i="13"/>
  <c r="X18" i="13"/>
  <c r="Y18" i="13"/>
  <c r="X19" i="13"/>
  <c r="Y19" i="13"/>
  <c r="X20" i="13"/>
  <c r="Y20" i="13"/>
  <c r="X21" i="13"/>
  <c r="Y21" i="13"/>
  <c r="X22" i="13"/>
  <c r="Y22" i="13"/>
  <c r="X23" i="13"/>
  <c r="Y23" i="13"/>
  <c r="X24" i="13"/>
  <c r="Y24" i="13"/>
  <c r="X25" i="13"/>
  <c r="Y25" i="13"/>
  <c r="X26" i="13"/>
  <c r="Y26" i="13"/>
  <c r="X27" i="13"/>
  <c r="Y27" i="13"/>
  <c r="X28" i="13"/>
  <c r="Y28" i="13"/>
  <c r="X29" i="13"/>
  <c r="Y29" i="13"/>
  <c r="X30" i="13"/>
  <c r="Y30" i="13"/>
  <c r="X31" i="13"/>
  <c r="Y31" i="13"/>
  <c r="X32" i="13"/>
  <c r="Y32" i="13"/>
  <c r="X33" i="13"/>
  <c r="Y33" i="13"/>
  <c r="X34" i="13"/>
  <c r="Y34" i="13"/>
  <c r="X35" i="13"/>
  <c r="Y35" i="13"/>
  <c r="X36" i="13"/>
  <c r="Y36" i="13"/>
  <c r="X37" i="13"/>
  <c r="Y37" i="13"/>
  <c r="X38" i="13"/>
  <c r="Y38" i="13"/>
  <c r="X39" i="13"/>
  <c r="Y39" i="13"/>
  <c r="X40" i="13"/>
  <c r="Y40" i="13"/>
  <c r="X41" i="13"/>
  <c r="Y41" i="13"/>
  <c r="X42" i="13"/>
  <c r="Y42" i="13"/>
  <c r="X43" i="13"/>
  <c r="Y43" i="13"/>
  <c r="X44" i="13"/>
  <c r="Y44" i="13"/>
  <c r="X45" i="13"/>
  <c r="Y45" i="13"/>
  <c r="X46" i="13"/>
  <c r="Y46" i="13"/>
  <c r="X47" i="13"/>
  <c r="Y47" i="13"/>
  <c r="X48" i="13"/>
  <c r="Y48" i="13"/>
  <c r="X49" i="13"/>
  <c r="Y49" i="13"/>
  <c r="X50" i="13"/>
  <c r="Y50" i="13"/>
  <c r="X51" i="13"/>
  <c r="Y51" i="13"/>
  <c r="X52" i="13"/>
  <c r="Y52" i="13"/>
  <c r="X53" i="13"/>
  <c r="Y53" i="13"/>
  <c r="X54" i="13"/>
  <c r="Y54" i="13"/>
  <c r="X55" i="13"/>
  <c r="Y55" i="13"/>
  <c r="X56" i="13"/>
  <c r="Y56" i="13"/>
  <c r="X57" i="13"/>
  <c r="Y57" i="13"/>
  <c r="X58" i="13"/>
  <c r="Y58" i="13"/>
  <c r="X59" i="13"/>
  <c r="Y59" i="13"/>
  <c r="X60" i="13"/>
  <c r="Y60" i="13"/>
  <c r="X61" i="13"/>
  <c r="Y61" i="13"/>
  <c r="X62" i="13"/>
  <c r="Y62" i="13"/>
  <c r="X63" i="13"/>
  <c r="Y63" i="13"/>
  <c r="X64" i="13"/>
  <c r="Y64" i="13"/>
  <c r="X65" i="13"/>
  <c r="Y65" i="13"/>
  <c r="X66" i="13"/>
  <c r="Y66" i="13"/>
  <c r="X67" i="13"/>
  <c r="Y67" i="13"/>
  <c r="X68" i="13"/>
  <c r="Y68" i="13"/>
  <c r="X69" i="13"/>
  <c r="Y69" i="13"/>
  <c r="X70" i="13"/>
  <c r="Y70" i="13"/>
  <c r="X71" i="13"/>
  <c r="Y71" i="13"/>
  <c r="X72" i="13"/>
  <c r="Y72" i="13"/>
  <c r="X73" i="13"/>
  <c r="Y73" i="13"/>
  <c r="X74" i="13"/>
  <c r="Y74" i="13"/>
  <c r="X75" i="13"/>
  <c r="Y75" i="13"/>
  <c r="X76" i="13"/>
  <c r="Y76" i="13"/>
  <c r="X77" i="13"/>
  <c r="Y77" i="13"/>
  <c r="X78" i="13"/>
  <c r="Y78" i="13"/>
  <c r="X79" i="13"/>
  <c r="Y79" i="13"/>
  <c r="X80" i="13"/>
  <c r="Y80" i="13"/>
  <c r="X81" i="13"/>
  <c r="Y81" i="13"/>
  <c r="X82" i="13"/>
  <c r="Y82" i="13"/>
  <c r="X83" i="13"/>
  <c r="Y83" i="13"/>
  <c r="X84" i="13"/>
  <c r="Y84" i="13"/>
  <c r="X85" i="13"/>
  <c r="Y85" i="13"/>
  <c r="X86" i="13"/>
  <c r="Y86" i="13"/>
  <c r="X87" i="13"/>
  <c r="Y87" i="13"/>
  <c r="X88" i="13"/>
  <c r="Y88" i="13"/>
  <c r="X89" i="13"/>
  <c r="Y89" i="13"/>
  <c r="X90" i="13"/>
  <c r="Y90" i="13"/>
  <c r="X91" i="13"/>
  <c r="Y91" i="13"/>
  <c r="X92" i="13"/>
  <c r="Y92" i="13"/>
  <c r="X93" i="13"/>
  <c r="Y93" i="13"/>
  <c r="X94" i="13"/>
  <c r="Y94" i="13"/>
  <c r="X95" i="13"/>
  <c r="Y95" i="13"/>
  <c r="X96" i="13"/>
  <c r="Y96" i="13"/>
  <c r="X97" i="13"/>
  <c r="Y97" i="13"/>
  <c r="X98" i="13"/>
  <c r="Y98" i="13"/>
  <c r="X99" i="13"/>
  <c r="Y99" i="13"/>
  <c r="X100" i="13"/>
  <c r="Y100" i="13"/>
  <c r="X101" i="13"/>
  <c r="Y101" i="13"/>
  <c r="X102" i="13"/>
  <c r="Y102" i="13"/>
  <c r="X103" i="13"/>
  <c r="Y103" i="13"/>
  <c r="X104" i="13"/>
  <c r="Y104" i="13"/>
  <c r="X105" i="13"/>
  <c r="Y105" i="13"/>
  <c r="X106" i="13"/>
  <c r="Y106" i="13"/>
  <c r="X107" i="13"/>
  <c r="Y107" i="13"/>
  <c r="X108" i="13"/>
  <c r="Y108" i="13"/>
  <c r="X109" i="13"/>
  <c r="Y109" i="13"/>
  <c r="X110" i="13"/>
  <c r="Y110" i="13"/>
  <c r="X111" i="13"/>
  <c r="Y111" i="13"/>
  <c r="X112" i="13"/>
  <c r="Y112" i="13"/>
  <c r="X113" i="13"/>
  <c r="Y113" i="13"/>
  <c r="X114" i="13"/>
  <c r="Y114" i="13"/>
  <c r="X115" i="13"/>
  <c r="Y115" i="13"/>
  <c r="X116" i="13"/>
  <c r="Y116" i="13"/>
  <c r="X117" i="13"/>
  <c r="Y117" i="13"/>
  <c r="X118" i="13"/>
  <c r="Y118" i="13"/>
  <c r="X119" i="13"/>
  <c r="Y119" i="13"/>
  <c r="X120" i="13"/>
  <c r="Y120" i="13"/>
  <c r="X121" i="13"/>
  <c r="Y121" i="13"/>
  <c r="X122" i="13"/>
  <c r="Y122" i="13"/>
  <c r="X123" i="13"/>
  <c r="Y123" i="13"/>
  <c r="X124" i="13"/>
  <c r="Y124" i="13"/>
  <c r="X125" i="13"/>
  <c r="Y125" i="13"/>
  <c r="X126" i="13"/>
  <c r="Y126" i="13"/>
  <c r="X127" i="13"/>
  <c r="Y127" i="13"/>
  <c r="X128" i="13"/>
  <c r="Y128" i="13"/>
  <c r="X129" i="13"/>
  <c r="Y129" i="13"/>
  <c r="X130" i="13"/>
  <c r="Y130" i="13"/>
  <c r="X131" i="13"/>
  <c r="Y131" i="13"/>
  <c r="X132" i="13"/>
  <c r="Y132" i="13"/>
  <c r="X133" i="13"/>
  <c r="Y133" i="13"/>
  <c r="X134" i="13"/>
  <c r="Y134" i="13"/>
  <c r="X135" i="13"/>
  <c r="Y135" i="13"/>
  <c r="X136" i="13"/>
  <c r="Y136" i="13"/>
  <c r="X137" i="13"/>
  <c r="Y137" i="13"/>
  <c r="X138" i="13"/>
  <c r="Y138" i="13"/>
  <c r="X139" i="13"/>
  <c r="Y139" i="13"/>
  <c r="X140" i="13"/>
  <c r="Y140" i="13"/>
  <c r="X141" i="13"/>
  <c r="Y141" i="13"/>
  <c r="X142" i="13"/>
  <c r="Y142" i="13"/>
  <c r="X143" i="13"/>
  <c r="Y143" i="13"/>
  <c r="X144" i="13"/>
  <c r="Y144" i="13"/>
  <c r="X145" i="13"/>
  <c r="Y145" i="13"/>
  <c r="X146" i="13"/>
  <c r="Y146" i="13"/>
  <c r="X147" i="13"/>
  <c r="Y147" i="13"/>
  <c r="X148" i="13"/>
  <c r="Y148" i="13"/>
  <c r="X149" i="13"/>
  <c r="Y149" i="13"/>
  <c r="X150" i="13"/>
  <c r="Y150" i="13"/>
  <c r="X151" i="13"/>
  <c r="Y151" i="13"/>
  <c r="X152" i="13"/>
  <c r="Y152" i="13"/>
  <c r="X153" i="13"/>
  <c r="Y153" i="13"/>
  <c r="X154" i="13"/>
  <c r="Y154" i="13"/>
  <c r="X155" i="13"/>
  <c r="Y155" i="13"/>
  <c r="X156" i="13"/>
  <c r="Y156" i="13"/>
  <c r="X157" i="13"/>
  <c r="Y157" i="13"/>
  <c r="X158" i="13"/>
  <c r="Y158" i="13"/>
  <c r="X159" i="13"/>
  <c r="Y159" i="13"/>
  <c r="X160" i="13"/>
  <c r="Y160" i="13"/>
  <c r="X161" i="13"/>
  <c r="Y161" i="13"/>
  <c r="X162" i="13"/>
  <c r="Y162" i="13"/>
  <c r="X163" i="13"/>
  <c r="Y163" i="13"/>
  <c r="X164" i="13"/>
  <c r="Y164" i="13"/>
  <c r="X165" i="13"/>
  <c r="Y165" i="13"/>
  <c r="X166" i="13"/>
  <c r="Y166" i="13"/>
  <c r="X167" i="13"/>
  <c r="Y167" i="13"/>
  <c r="X168" i="13"/>
  <c r="Y168" i="13"/>
  <c r="X169" i="13"/>
  <c r="Y169" i="13"/>
  <c r="X170" i="13"/>
  <c r="Y170" i="13"/>
  <c r="X171" i="13"/>
  <c r="Y171" i="13"/>
  <c r="X172" i="13"/>
  <c r="Y172" i="13"/>
  <c r="X173" i="13"/>
  <c r="Y173" i="13"/>
  <c r="X174" i="13"/>
  <c r="Y174" i="13"/>
  <c r="X175" i="13"/>
  <c r="Y175" i="13"/>
  <c r="X176" i="13"/>
  <c r="Y176" i="13"/>
  <c r="X177" i="13"/>
  <c r="Y177" i="13"/>
  <c r="X178" i="13"/>
  <c r="Y178" i="13"/>
  <c r="X179" i="13"/>
  <c r="Y179" i="13"/>
  <c r="X180" i="13"/>
  <c r="Y180" i="13"/>
  <c r="X181" i="13"/>
  <c r="Y181" i="13"/>
  <c r="X182" i="13"/>
  <c r="Y182" i="13"/>
  <c r="X183" i="13"/>
  <c r="Y183" i="13"/>
  <c r="X184" i="13"/>
  <c r="Y184" i="13"/>
  <c r="X185" i="13"/>
  <c r="Y185" i="13"/>
  <c r="X186" i="13"/>
  <c r="Y186" i="13"/>
  <c r="X187" i="13"/>
  <c r="Y187" i="13"/>
  <c r="X188" i="13"/>
  <c r="Y188" i="13"/>
  <c r="X189" i="13"/>
  <c r="Y189" i="13"/>
  <c r="X190" i="13"/>
  <c r="Y190" i="13"/>
  <c r="X191" i="13"/>
  <c r="Y191" i="13"/>
  <c r="X192" i="13"/>
  <c r="Y192" i="13"/>
  <c r="X193" i="13"/>
  <c r="Y193" i="13"/>
  <c r="X194" i="13"/>
  <c r="Y194" i="13"/>
  <c r="X195" i="13"/>
  <c r="Y195" i="13"/>
  <c r="X196" i="13"/>
  <c r="Y196" i="13"/>
  <c r="X197" i="13"/>
  <c r="Y197" i="13"/>
  <c r="X198" i="13"/>
  <c r="Y198" i="13"/>
  <c r="X199" i="13"/>
  <c r="Y199" i="13"/>
  <c r="X200" i="13"/>
  <c r="Y200" i="13"/>
  <c r="N3" i="13"/>
  <c r="N4" i="13"/>
  <c r="N5" i="13"/>
  <c r="N6" i="13"/>
  <c r="N7" i="13"/>
  <c r="N8" i="13"/>
  <c r="N9" i="13"/>
  <c r="N10" i="13"/>
  <c r="N11" i="13"/>
  <c r="N12" i="13"/>
  <c r="N13" i="13"/>
  <c r="N14" i="13"/>
  <c r="N15" i="13"/>
  <c r="N16" i="13"/>
  <c r="N17" i="13"/>
  <c r="N18" i="13"/>
  <c r="N19" i="13"/>
  <c r="N20" i="13"/>
  <c r="N21" i="13"/>
  <c r="N22" i="13"/>
  <c r="N23" i="13"/>
  <c r="N24" i="13"/>
  <c r="N25" i="13"/>
  <c r="N26" i="13"/>
  <c r="N27" i="13"/>
  <c r="N28" i="13"/>
  <c r="N29" i="13"/>
  <c r="N30" i="13"/>
  <c r="N31" i="13"/>
  <c r="N32" i="13"/>
  <c r="N33" i="13"/>
  <c r="N34" i="13"/>
  <c r="N35" i="13"/>
  <c r="N36" i="13"/>
  <c r="N37" i="13"/>
  <c r="N38" i="13"/>
  <c r="N39" i="13"/>
  <c r="N40" i="13"/>
  <c r="N41" i="13"/>
  <c r="N42" i="13"/>
  <c r="N43" i="13"/>
  <c r="N44" i="13"/>
  <c r="N45" i="13"/>
  <c r="N46" i="13"/>
  <c r="N47" i="13"/>
  <c r="N48" i="13"/>
  <c r="N49" i="13"/>
  <c r="N50" i="13"/>
  <c r="N51" i="13"/>
  <c r="N52" i="13"/>
  <c r="N53" i="13"/>
  <c r="N54" i="13"/>
  <c r="N55" i="13"/>
  <c r="N56" i="13"/>
  <c r="N57" i="13"/>
  <c r="N58" i="13"/>
  <c r="N59" i="13"/>
  <c r="N60" i="13"/>
  <c r="N61" i="13"/>
  <c r="N62" i="13"/>
  <c r="N63" i="13"/>
  <c r="N64" i="13"/>
  <c r="N65" i="13"/>
  <c r="N66" i="13"/>
  <c r="N67" i="13"/>
  <c r="N68" i="13"/>
  <c r="N69" i="13"/>
  <c r="N70" i="13"/>
  <c r="N71" i="13"/>
  <c r="N72" i="13"/>
  <c r="N73" i="13"/>
  <c r="N74" i="13"/>
  <c r="N75" i="13"/>
  <c r="N76" i="13"/>
  <c r="N77" i="13"/>
  <c r="N78" i="13"/>
  <c r="N79" i="13"/>
  <c r="N80" i="13"/>
  <c r="N81" i="13"/>
  <c r="N82" i="13"/>
  <c r="N83" i="13"/>
  <c r="N84" i="13"/>
  <c r="N85" i="13"/>
  <c r="N86" i="13"/>
  <c r="N87" i="13"/>
  <c r="N88" i="13"/>
  <c r="N89" i="13"/>
  <c r="N90" i="13"/>
  <c r="N91" i="13"/>
  <c r="N92" i="13"/>
  <c r="N93" i="13"/>
  <c r="N94" i="13"/>
  <c r="N95" i="13"/>
  <c r="N96" i="13"/>
  <c r="N97" i="13"/>
  <c r="N98" i="13"/>
  <c r="N99" i="13"/>
  <c r="N100" i="13"/>
  <c r="N101" i="13"/>
  <c r="N102" i="13"/>
  <c r="N103" i="13"/>
  <c r="N104" i="13"/>
  <c r="N105" i="13"/>
  <c r="N106" i="13"/>
  <c r="N107" i="13"/>
  <c r="N108" i="13"/>
  <c r="N109" i="13"/>
  <c r="N110" i="13"/>
  <c r="N111" i="13"/>
  <c r="N112" i="13"/>
  <c r="N113" i="13"/>
  <c r="N114" i="13"/>
  <c r="N115" i="13"/>
  <c r="N116" i="13"/>
  <c r="N117" i="13"/>
  <c r="N118" i="13"/>
  <c r="N119" i="13"/>
  <c r="N120" i="13"/>
  <c r="N121" i="13"/>
  <c r="N122" i="13"/>
  <c r="N123" i="13"/>
  <c r="N124" i="13"/>
  <c r="N125" i="13"/>
  <c r="N126" i="13"/>
  <c r="N127" i="13"/>
  <c r="N128" i="13"/>
  <c r="N129" i="13"/>
  <c r="N130" i="13"/>
  <c r="N131" i="13"/>
  <c r="N132" i="13"/>
  <c r="N133" i="13"/>
  <c r="N134" i="13"/>
  <c r="N135" i="13"/>
  <c r="N136" i="13"/>
  <c r="N137" i="13"/>
  <c r="N138" i="13"/>
  <c r="N139" i="13"/>
  <c r="N140" i="13"/>
  <c r="N141" i="13"/>
  <c r="N142" i="13"/>
  <c r="N143" i="13"/>
  <c r="N144" i="13"/>
  <c r="N145" i="13"/>
  <c r="N146" i="13"/>
  <c r="N147" i="13"/>
  <c r="N148" i="13"/>
  <c r="N149" i="13"/>
  <c r="N150" i="13"/>
  <c r="N151" i="13"/>
  <c r="N152" i="13"/>
  <c r="N153" i="13"/>
  <c r="N154" i="13"/>
  <c r="N155" i="13"/>
  <c r="N156" i="13"/>
  <c r="N157" i="13"/>
  <c r="N158" i="13"/>
  <c r="N159" i="13"/>
  <c r="N160" i="13"/>
  <c r="N161" i="13"/>
  <c r="N162" i="13"/>
  <c r="N163" i="13"/>
  <c r="N164" i="13"/>
  <c r="N165" i="13"/>
  <c r="N166" i="13"/>
  <c r="N167" i="13"/>
  <c r="N168" i="13"/>
  <c r="N169" i="13"/>
  <c r="N170" i="13"/>
  <c r="N171" i="13"/>
  <c r="N172" i="13"/>
  <c r="N173" i="13"/>
  <c r="N174" i="13"/>
  <c r="N175" i="13"/>
  <c r="N176" i="13"/>
  <c r="N177" i="13"/>
  <c r="N178" i="13"/>
  <c r="N179" i="13"/>
  <c r="N180" i="13"/>
  <c r="N181" i="13"/>
  <c r="N182" i="13"/>
  <c r="N183" i="13"/>
  <c r="N184" i="13"/>
  <c r="N185" i="13"/>
  <c r="N186" i="13"/>
  <c r="N187" i="13"/>
  <c r="N188" i="13"/>
  <c r="N189" i="13"/>
  <c r="N190" i="13"/>
  <c r="N191" i="13"/>
  <c r="N192" i="13"/>
  <c r="N193" i="13"/>
  <c r="N194" i="13"/>
  <c r="N195" i="13"/>
  <c r="N196" i="13"/>
  <c r="N197" i="13"/>
  <c r="N198" i="13"/>
  <c r="N199" i="13"/>
  <c r="N200" i="13"/>
  <c r="N2" i="13"/>
  <c r="E27" i="10"/>
  <c r="E26" i="10"/>
  <c r="E25" i="10"/>
  <c r="B25" i="10"/>
  <c r="B27" i="10"/>
  <c r="B26" i="10"/>
  <c r="F7" i="10" a="1"/>
  <c r="F7" i="10" s="1"/>
  <c r="A29" i="13"/>
  <c r="B29" i="13"/>
  <c r="C29" i="13"/>
  <c r="D29" i="13"/>
  <c r="E29" i="13"/>
  <c r="F29" i="13"/>
  <c r="G29" i="13"/>
  <c r="H29" i="13"/>
  <c r="I29" i="13"/>
  <c r="J29" i="13"/>
  <c r="K29" i="13"/>
  <c r="L29" i="13"/>
  <c r="M29" i="13"/>
  <c r="W29" i="13"/>
  <c r="A30" i="13"/>
  <c r="B30" i="13"/>
  <c r="C30" i="13"/>
  <c r="D30" i="13"/>
  <c r="E30" i="13"/>
  <c r="F30" i="13"/>
  <c r="G30" i="13"/>
  <c r="H30" i="13"/>
  <c r="I30" i="13"/>
  <c r="J30" i="13"/>
  <c r="L30" i="13"/>
  <c r="M30" i="13"/>
  <c r="W30" i="13"/>
  <c r="A31" i="13"/>
  <c r="B31" i="13"/>
  <c r="C31" i="13"/>
  <c r="D31" i="13"/>
  <c r="E31" i="13"/>
  <c r="F31" i="13"/>
  <c r="G31" i="13"/>
  <c r="H31" i="13"/>
  <c r="I31" i="13"/>
  <c r="J31" i="13"/>
  <c r="L31" i="13"/>
  <c r="M31" i="13"/>
  <c r="W31" i="13"/>
  <c r="A32" i="13"/>
  <c r="B32" i="13"/>
  <c r="C32" i="13"/>
  <c r="D32" i="13"/>
  <c r="E32" i="13"/>
  <c r="F32" i="13"/>
  <c r="G32" i="13"/>
  <c r="H32" i="13"/>
  <c r="I32" i="13"/>
  <c r="J32" i="13"/>
  <c r="K32" i="13"/>
  <c r="L32" i="13"/>
  <c r="M32" i="13"/>
  <c r="W32" i="13"/>
  <c r="A33" i="13"/>
  <c r="B33" i="13"/>
  <c r="C33" i="13"/>
  <c r="D33" i="13"/>
  <c r="E33" i="13"/>
  <c r="F33" i="13"/>
  <c r="G33" i="13"/>
  <c r="H33" i="13"/>
  <c r="I33" i="13"/>
  <c r="J33" i="13"/>
  <c r="L33" i="13"/>
  <c r="M33" i="13"/>
  <c r="W33" i="13"/>
  <c r="A34" i="13"/>
  <c r="B34" i="13"/>
  <c r="C34" i="13"/>
  <c r="D34" i="13"/>
  <c r="E34" i="13"/>
  <c r="F34" i="13"/>
  <c r="G34" i="13"/>
  <c r="H34" i="13"/>
  <c r="I34" i="13"/>
  <c r="J34" i="13"/>
  <c r="L34" i="13"/>
  <c r="M34" i="13"/>
  <c r="W34" i="13"/>
  <c r="A35" i="13"/>
  <c r="B35" i="13"/>
  <c r="C35" i="13"/>
  <c r="D35" i="13"/>
  <c r="E35" i="13"/>
  <c r="F35" i="13"/>
  <c r="G35" i="13"/>
  <c r="H35" i="13"/>
  <c r="I35" i="13"/>
  <c r="J35" i="13"/>
  <c r="L35" i="13"/>
  <c r="M35" i="13"/>
  <c r="W35" i="13"/>
  <c r="A36" i="13"/>
  <c r="B36" i="13"/>
  <c r="C36" i="13"/>
  <c r="D36" i="13"/>
  <c r="E36" i="13"/>
  <c r="F36" i="13"/>
  <c r="G36" i="13"/>
  <c r="H36" i="13"/>
  <c r="I36" i="13"/>
  <c r="J36" i="13"/>
  <c r="L36" i="13"/>
  <c r="M36" i="13"/>
  <c r="W36" i="13"/>
  <c r="A37" i="13"/>
  <c r="B37" i="13"/>
  <c r="C37" i="13"/>
  <c r="D37" i="13"/>
  <c r="E37" i="13"/>
  <c r="F37" i="13"/>
  <c r="G37" i="13"/>
  <c r="H37" i="13"/>
  <c r="I37" i="13"/>
  <c r="J37" i="13"/>
  <c r="L37" i="13"/>
  <c r="M37" i="13"/>
  <c r="W37" i="13"/>
  <c r="A38" i="13"/>
  <c r="B38" i="13"/>
  <c r="C38" i="13"/>
  <c r="D38" i="13"/>
  <c r="E38" i="13"/>
  <c r="F38" i="13"/>
  <c r="G38" i="13"/>
  <c r="H38" i="13"/>
  <c r="I38" i="13"/>
  <c r="J38" i="13"/>
  <c r="L38" i="13"/>
  <c r="M38" i="13"/>
  <c r="W38" i="13"/>
  <c r="A39" i="13"/>
  <c r="B39" i="13"/>
  <c r="C39" i="13"/>
  <c r="D39" i="13"/>
  <c r="E39" i="13"/>
  <c r="F39" i="13"/>
  <c r="G39" i="13"/>
  <c r="H39" i="13"/>
  <c r="I39" i="13"/>
  <c r="J39" i="13"/>
  <c r="L39" i="13"/>
  <c r="M39" i="13"/>
  <c r="W39" i="13"/>
  <c r="A40" i="13"/>
  <c r="B40" i="13"/>
  <c r="C40" i="13"/>
  <c r="D40" i="13"/>
  <c r="E40" i="13"/>
  <c r="F40" i="13"/>
  <c r="G40" i="13"/>
  <c r="H40" i="13"/>
  <c r="I40" i="13"/>
  <c r="J40" i="13"/>
  <c r="L40" i="13"/>
  <c r="M40" i="13"/>
  <c r="W40" i="13"/>
  <c r="A41" i="13"/>
  <c r="B41" i="13"/>
  <c r="C41" i="13"/>
  <c r="D41" i="13"/>
  <c r="E41" i="13"/>
  <c r="F41" i="13"/>
  <c r="G41" i="13"/>
  <c r="H41" i="13"/>
  <c r="I41" i="13"/>
  <c r="J41" i="13"/>
  <c r="L41" i="13"/>
  <c r="M41" i="13"/>
  <c r="W41" i="13"/>
  <c r="A42" i="13"/>
  <c r="B42" i="13"/>
  <c r="C42" i="13"/>
  <c r="D42" i="13"/>
  <c r="E42" i="13"/>
  <c r="F42" i="13"/>
  <c r="G42" i="13"/>
  <c r="H42" i="13"/>
  <c r="I42" i="13"/>
  <c r="J42" i="13"/>
  <c r="L42" i="13"/>
  <c r="M42" i="13"/>
  <c r="W42" i="13"/>
  <c r="A43" i="13"/>
  <c r="B43" i="13"/>
  <c r="C43" i="13"/>
  <c r="D43" i="13"/>
  <c r="E43" i="13"/>
  <c r="F43" i="13"/>
  <c r="G43" i="13"/>
  <c r="H43" i="13"/>
  <c r="I43" i="13"/>
  <c r="J43" i="13"/>
  <c r="L43" i="13"/>
  <c r="M43" i="13"/>
  <c r="W43" i="13"/>
  <c r="A44" i="13"/>
  <c r="B44" i="13"/>
  <c r="C44" i="13"/>
  <c r="D44" i="13"/>
  <c r="E44" i="13"/>
  <c r="F44" i="13"/>
  <c r="G44" i="13"/>
  <c r="H44" i="13"/>
  <c r="I44" i="13"/>
  <c r="J44" i="13"/>
  <c r="L44" i="13"/>
  <c r="M44" i="13"/>
  <c r="W44" i="13"/>
  <c r="A45" i="13"/>
  <c r="B45" i="13"/>
  <c r="C45" i="13"/>
  <c r="D45" i="13"/>
  <c r="E45" i="13"/>
  <c r="F45" i="13"/>
  <c r="G45" i="13"/>
  <c r="H45" i="13"/>
  <c r="I45" i="13"/>
  <c r="J45" i="13"/>
  <c r="L45" i="13"/>
  <c r="M45" i="13"/>
  <c r="W45" i="13"/>
  <c r="A46" i="13"/>
  <c r="B46" i="13"/>
  <c r="C46" i="13"/>
  <c r="D46" i="13"/>
  <c r="E46" i="13"/>
  <c r="F46" i="13"/>
  <c r="G46" i="13"/>
  <c r="H46" i="13"/>
  <c r="I46" i="13"/>
  <c r="J46" i="13"/>
  <c r="L46" i="13"/>
  <c r="M46" i="13"/>
  <c r="W46" i="13"/>
  <c r="A47" i="13"/>
  <c r="B47" i="13"/>
  <c r="C47" i="13"/>
  <c r="D47" i="13"/>
  <c r="E47" i="13"/>
  <c r="F47" i="13"/>
  <c r="G47" i="13"/>
  <c r="H47" i="13"/>
  <c r="I47" i="13"/>
  <c r="J47" i="13"/>
  <c r="K47" i="13"/>
  <c r="L47" i="13"/>
  <c r="M47" i="13"/>
  <c r="W47" i="13"/>
  <c r="A48" i="13"/>
  <c r="B48" i="13"/>
  <c r="C48" i="13"/>
  <c r="D48" i="13"/>
  <c r="E48" i="13"/>
  <c r="F48" i="13"/>
  <c r="G48" i="13"/>
  <c r="H48" i="13"/>
  <c r="I48" i="13"/>
  <c r="J48" i="13"/>
  <c r="L48" i="13"/>
  <c r="M48" i="13"/>
  <c r="W48" i="13"/>
  <c r="A49" i="13"/>
  <c r="B49" i="13"/>
  <c r="C49" i="13"/>
  <c r="D49" i="13"/>
  <c r="E49" i="13"/>
  <c r="F49" i="13"/>
  <c r="G49" i="13"/>
  <c r="H49" i="13"/>
  <c r="I49" i="13"/>
  <c r="J49" i="13"/>
  <c r="L49" i="13"/>
  <c r="M49" i="13"/>
  <c r="W49" i="13"/>
  <c r="A50" i="13"/>
  <c r="B50" i="13"/>
  <c r="C50" i="13"/>
  <c r="D50" i="13"/>
  <c r="E50" i="13"/>
  <c r="F50" i="13"/>
  <c r="G50" i="13"/>
  <c r="H50" i="13"/>
  <c r="I50" i="13"/>
  <c r="J50" i="13"/>
  <c r="L50" i="13"/>
  <c r="M50" i="13"/>
  <c r="W50" i="13"/>
  <c r="A51" i="13"/>
  <c r="B51" i="13"/>
  <c r="C51" i="13"/>
  <c r="D51" i="13"/>
  <c r="E51" i="13"/>
  <c r="F51" i="13"/>
  <c r="G51" i="13"/>
  <c r="H51" i="13"/>
  <c r="I51" i="13"/>
  <c r="J51" i="13"/>
  <c r="L51" i="13"/>
  <c r="M51" i="13"/>
  <c r="W51" i="13"/>
  <c r="A52" i="13"/>
  <c r="B52" i="13"/>
  <c r="C52" i="13"/>
  <c r="D52" i="13"/>
  <c r="E52" i="13"/>
  <c r="F52" i="13"/>
  <c r="G52" i="13"/>
  <c r="H52" i="13"/>
  <c r="I52" i="13"/>
  <c r="J52" i="13"/>
  <c r="L52" i="13"/>
  <c r="M52" i="13"/>
  <c r="W52" i="13"/>
  <c r="A53" i="13"/>
  <c r="B53" i="13"/>
  <c r="C53" i="13"/>
  <c r="D53" i="13"/>
  <c r="E53" i="13"/>
  <c r="F53" i="13"/>
  <c r="G53" i="13"/>
  <c r="H53" i="13"/>
  <c r="I53" i="13"/>
  <c r="J53" i="13"/>
  <c r="L53" i="13"/>
  <c r="M53" i="13"/>
  <c r="W53" i="13"/>
  <c r="A54" i="13"/>
  <c r="B54" i="13"/>
  <c r="C54" i="13"/>
  <c r="D54" i="13"/>
  <c r="E54" i="13"/>
  <c r="F54" i="13"/>
  <c r="G54" i="13"/>
  <c r="H54" i="13"/>
  <c r="I54" i="13"/>
  <c r="J54" i="13"/>
  <c r="K54" i="13"/>
  <c r="L54" i="13"/>
  <c r="M54" i="13"/>
  <c r="W54" i="13"/>
  <c r="A55" i="13"/>
  <c r="B55" i="13"/>
  <c r="C55" i="13"/>
  <c r="D55" i="13"/>
  <c r="E55" i="13"/>
  <c r="F55" i="13"/>
  <c r="G55" i="13"/>
  <c r="H55" i="13"/>
  <c r="I55" i="13"/>
  <c r="J55" i="13"/>
  <c r="L55" i="13"/>
  <c r="M55" i="13"/>
  <c r="W55" i="13"/>
  <c r="A56" i="13"/>
  <c r="B56" i="13"/>
  <c r="C56" i="13"/>
  <c r="D56" i="13"/>
  <c r="E56" i="13"/>
  <c r="F56" i="13"/>
  <c r="G56" i="13"/>
  <c r="H56" i="13"/>
  <c r="I56" i="13"/>
  <c r="J56" i="13"/>
  <c r="L56" i="13"/>
  <c r="M56" i="13"/>
  <c r="W56" i="13"/>
  <c r="A57" i="13"/>
  <c r="B57" i="13"/>
  <c r="C57" i="13"/>
  <c r="D57" i="13"/>
  <c r="E57" i="13"/>
  <c r="F57" i="13"/>
  <c r="G57" i="13"/>
  <c r="H57" i="13"/>
  <c r="I57" i="13"/>
  <c r="J57" i="13"/>
  <c r="L57" i="13"/>
  <c r="M57" i="13"/>
  <c r="W57" i="13"/>
  <c r="A58" i="13"/>
  <c r="B58" i="13"/>
  <c r="C58" i="13"/>
  <c r="D58" i="13"/>
  <c r="E58" i="13"/>
  <c r="F58" i="13"/>
  <c r="G58" i="13"/>
  <c r="H58" i="13"/>
  <c r="I58" i="13"/>
  <c r="J58" i="13"/>
  <c r="L58" i="13"/>
  <c r="M58" i="13"/>
  <c r="W58" i="13"/>
  <c r="A59" i="13"/>
  <c r="B59" i="13"/>
  <c r="C59" i="13"/>
  <c r="D59" i="13"/>
  <c r="E59" i="13"/>
  <c r="F59" i="13"/>
  <c r="G59" i="13"/>
  <c r="H59" i="13"/>
  <c r="I59" i="13"/>
  <c r="J59" i="13"/>
  <c r="L59" i="13"/>
  <c r="M59" i="13"/>
  <c r="W59" i="13"/>
  <c r="A60" i="13"/>
  <c r="B60" i="13"/>
  <c r="C60" i="13"/>
  <c r="D60" i="13"/>
  <c r="E60" i="13"/>
  <c r="F60" i="13"/>
  <c r="G60" i="13"/>
  <c r="H60" i="13"/>
  <c r="I60" i="13"/>
  <c r="J60" i="13"/>
  <c r="L60" i="13"/>
  <c r="M60" i="13"/>
  <c r="W60" i="13"/>
  <c r="A61" i="13"/>
  <c r="B61" i="13"/>
  <c r="C61" i="13"/>
  <c r="D61" i="13"/>
  <c r="E61" i="13"/>
  <c r="F61" i="13"/>
  <c r="G61" i="13"/>
  <c r="H61" i="13"/>
  <c r="I61" i="13"/>
  <c r="J61" i="13"/>
  <c r="K61" i="13"/>
  <c r="L61" i="13"/>
  <c r="M61" i="13"/>
  <c r="W61" i="13"/>
  <c r="A62" i="13"/>
  <c r="B62" i="13"/>
  <c r="C62" i="13"/>
  <c r="D62" i="13"/>
  <c r="E62" i="13"/>
  <c r="F62" i="13"/>
  <c r="G62" i="13"/>
  <c r="H62" i="13"/>
  <c r="I62" i="13"/>
  <c r="J62" i="13"/>
  <c r="L62" i="13"/>
  <c r="M62" i="13"/>
  <c r="W62" i="13"/>
  <c r="A63" i="13"/>
  <c r="B63" i="13"/>
  <c r="C63" i="13"/>
  <c r="D63" i="13"/>
  <c r="E63" i="13"/>
  <c r="F63" i="13"/>
  <c r="G63" i="13"/>
  <c r="H63" i="13"/>
  <c r="I63" i="13"/>
  <c r="J63" i="13"/>
  <c r="K63" i="13"/>
  <c r="L63" i="13"/>
  <c r="M63" i="13"/>
  <c r="W63" i="13"/>
  <c r="A64" i="13"/>
  <c r="B64" i="13"/>
  <c r="C64" i="13"/>
  <c r="D64" i="13"/>
  <c r="E64" i="13"/>
  <c r="F64" i="13"/>
  <c r="G64" i="13"/>
  <c r="H64" i="13"/>
  <c r="I64" i="13"/>
  <c r="J64" i="13"/>
  <c r="L64" i="13"/>
  <c r="M64" i="13"/>
  <c r="W64" i="13"/>
  <c r="A65" i="13"/>
  <c r="B65" i="13"/>
  <c r="C65" i="13"/>
  <c r="D65" i="13"/>
  <c r="E65" i="13"/>
  <c r="F65" i="13"/>
  <c r="G65" i="13"/>
  <c r="H65" i="13"/>
  <c r="I65" i="13"/>
  <c r="J65" i="13"/>
  <c r="L65" i="13"/>
  <c r="M65" i="13"/>
  <c r="W65" i="13"/>
  <c r="A66" i="13"/>
  <c r="B66" i="13"/>
  <c r="C66" i="13"/>
  <c r="D66" i="13"/>
  <c r="E66" i="13"/>
  <c r="F66" i="13"/>
  <c r="G66" i="13"/>
  <c r="H66" i="13"/>
  <c r="I66" i="13"/>
  <c r="J66" i="13"/>
  <c r="L66" i="13"/>
  <c r="M66" i="13"/>
  <c r="W66" i="13"/>
  <c r="A67" i="13"/>
  <c r="B67" i="13"/>
  <c r="C67" i="13"/>
  <c r="D67" i="13"/>
  <c r="E67" i="13"/>
  <c r="F67" i="13"/>
  <c r="G67" i="13"/>
  <c r="H67" i="13"/>
  <c r="I67" i="13"/>
  <c r="J67" i="13"/>
  <c r="L67" i="13"/>
  <c r="M67" i="13"/>
  <c r="W67" i="13"/>
  <c r="A68" i="13"/>
  <c r="B68" i="13"/>
  <c r="C68" i="13"/>
  <c r="D68" i="13"/>
  <c r="E68" i="13"/>
  <c r="F68" i="13"/>
  <c r="G68" i="13"/>
  <c r="H68" i="13"/>
  <c r="I68" i="13"/>
  <c r="J68" i="13"/>
  <c r="L68" i="13"/>
  <c r="M68" i="13"/>
  <c r="W68" i="13"/>
  <c r="A69" i="13"/>
  <c r="B69" i="13"/>
  <c r="C69" i="13"/>
  <c r="D69" i="13"/>
  <c r="E69" i="13"/>
  <c r="F69" i="13"/>
  <c r="G69" i="13"/>
  <c r="H69" i="13"/>
  <c r="I69" i="13"/>
  <c r="J69" i="13"/>
  <c r="L69" i="13"/>
  <c r="M69" i="13"/>
  <c r="W69" i="13"/>
  <c r="A70" i="13"/>
  <c r="B70" i="13"/>
  <c r="C70" i="13"/>
  <c r="D70" i="13"/>
  <c r="E70" i="13"/>
  <c r="F70" i="13"/>
  <c r="G70" i="13"/>
  <c r="H70" i="13"/>
  <c r="I70" i="13"/>
  <c r="J70" i="13"/>
  <c r="K70" i="13"/>
  <c r="L70" i="13"/>
  <c r="M70" i="13"/>
  <c r="W70" i="13"/>
  <c r="A71" i="13"/>
  <c r="B71" i="13"/>
  <c r="C71" i="13"/>
  <c r="D71" i="13"/>
  <c r="E71" i="13"/>
  <c r="F71" i="13"/>
  <c r="G71" i="13"/>
  <c r="H71" i="13"/>
  <c r="I71" i="13"/>
  <c r="J71" i="13"/>
  <c r="L71" i="13"/>
  <c r="M71" i="13"/>
  <c r="W71" i="13"/>
  <c r="A72" i="13"/>
  <c r="B72" i="13"/>
  <c r="C72" i="13"/>
  <c r="D72" i="13"/>
  <c r="E72" i="13"/>
  <c r="F72" i="13"/>
  <c r="G72" i="13"/>
  <c r="H72" i="13"/>
  <c r="I72" i="13"/>
  <c r="J72" i="13"/>
  <c r="L72" i="13"/>
  <c r="M72" i="13"/>
  <c r="W72" i="13"/>
  <c r="A73" i="13"/>
  <c r="B73" i="13"/>
  <c r="C73" i="13"/>
  <c r="D73" i="13"/>
  <c r="E73" i="13"/>
  <c r="F73" i="13"/>
  <c r="G73" i="13"/>
  <c r="H73" i="13"/>
  <c r="I73" i="13"/>
  <c r="J73" i="13"/>
  <c r="L73" i="13"/>
  <c r="M73" i="13"/>
  <c r="W73" i="13"/>
  <c r="A74" i="13"/>
  <c r="B74" i="13"/>
  <c r="C74" i="13"/>
  <c r="D74" i="13"/>
  <c r="E74" i="13"/>
  <c r="F74" i="13"/>
  <c r="G74" i="13"/>
  <c r="H74" i="13"/>
  <c r="I74" i="13"/>
  <c r="J74" i="13"/>
  <c r="L74" i="13"/>
  <c r="M74" i="13"/>
  <c r="W74" i="13"/>
  <c r="A75" i="13"/>
  <c r="B75" i="13"/>
  <c r="C75" i="13"/>
  <c r="D75" i="13"/>
  <c r="E75" i="13"/>
  <c r="F75" i="13"/>
  <c r="G75" i="13"/>
  <c r="H75" i="13"/>
  <c r="I75" i="13"/>
  <c r="J75" i="13"/>
  <c r="L75" i="13"/>
  <c r="M75" i="13"/>
  <c r="W75" i="13"/>
  <c r="A76" i="13"/>
  <c r="B76" i="13"/>
  <c r="C76" i="13"/>
  <c r="D76" i="13"/>
  <c r="E76" i="13"/>
  <c r="F76" i="13"/>
  <c r="G76" i="13"/>
  <c r="H76" i="13"/>
  <c r="I76" i="13"/>
  <c r="J76" i="13"/>
  <c r="L76" i="13"/>
  <c r="M76" i="13"/>
  <c r="W76" i="13"/>
  <c r="A77" i="13"/>
  <c r="B77" i="13"/>
  <c r="C77" i="13"/>
  <c r="D77" i="13"/>
  <c r="E77" i="13"/>
  <c r="F77" i="13"/>
  <c r="G77" i="13"/>
  <c r="H77" i="13"/>
  <c r="I77" i="13"/>
  <c r="J77" i="13"/>
  <c r="K77" i="13"/>
  <c r="L77" i="13"/>
  <c r="M77" i="13"/>
  <c r="W77" i="13"/>
  <c r="A78" i="13"/>
  <c r="B78" i="13"/>
  <c r="C78" i="13"/>
  <c r="D78" i="13"/>
  <c r="E78" i="13"/>
  <c r="F78" i="13"/>
  <c r="G78" i="13"/>
  <c r="H78" i="13"/>
  <c r="I78" i="13"/>
  <c r="J78" i="13"/>
  <c r="L78" i="13"/>
  <c r="M78" i="13"/>
  <c r="W78" i="13"/>
  <c r="A79" i="13"/>
  <c r="B79" i="13"/>
  <c r="C79" i="13"/>
  <c r="D79" i="13"/>
  <c r="E79" i="13"/>
  <c r="F79" i="13"/>
  <c r="G79" i="13"/>
  <c r="H79" i="13"/>
  <c r="I79" i="13"/>
  <c r="J79" i="13"/>
  <c r="K79" i="13"/>
  <c r="L79" i="13"/>
  <c r="M79" i="13"/>
  <c r="W79" i="13"/>
  <c r="A80" i="13"/>
  <c r="B80" i="13"/>
  <c r="C80" i="13"/>
  <c r="D80" i="13"/>
  <c r="E80" i="13"/>
  <c r="F80" i="13"/>
  <c r="G80" i="13"/>
  <c r="H80" i="13"/>
  <c r="I80" i="13"/>
  <c r="J80" i="13"/>
  <c r="L80" i="13"/>
  <c r="M80" i="13"/>
  <c r="W80" i="13"/>
  <c r="A81" i="13"/>
  <c r="B81" i="13"/>
  <c r="C81" i="13"/>
  <c r="D81" i="13"/>
  <c r="E81" i="13"/>
  <c r="F81" i="13"/>
  <c r="G81" i="13"/>
  <c r="H81" i="13"/>
  <c r="I81" i="13"/>
  <c r="J81" i="13"/>
  <c r="L81" i="13"/>
  <c r="M81" i="13"/>
  <c r="W81" i="13"/>
  <c r="A82" i="13"/>
  <c r="B82" i="13"/>
  <c r="C82" i="13"/>
  <c r="D82" i="13"/>
  <c r="E82" i="13"/>
  <c r="F82" i="13"/>
  <c r="G82" i="13"/>
  <c r="H82" i="13"/>
  <c r="I82" i="13"/>
  <c r="J82" i="13"/>
  <c r="L82" i="13"/>
  <c r="M82" i="13"/>
  <c r="W82" i="13"/>
  <c r="A83" i="13"/>
  <c r="B83" i="13"/>
  <c r="C83" i="13"/>
  <c r="D83" i="13"/>
  <c r="E83" i="13"/>
  <c r="F83" i="13"/>
  <c r="G83" i="13"/>
  <c r="H83" i="13"/>
  <c r="I83" i="13"/>
  <c r="J83" i="13"/>
  <c r="L83" i="13"/>
  <c r="M83" i="13"/>
  <c r="W83" i="13"/>
  <c r="A84" i="13"/>
  <c r="B84" i="13"/>
  <c r="C84" i="13"/>
  <c r="D84" i="13"/>
  <c r="E84" i="13"/>
  <c r="F84" i="13"/>
  <c r="G84" i="13"/>
  <c r="H84" i="13"/>
  <c r="I84" i="13"/>
  <c r="J84" i="13"/>
  <c r="L84" i="13"/>
  <c r="M84" i="13"/>
  <c r="W84" i="13"/>
  <c r="A85" i="13"/>
  <c r="B85" i="13"/>
  <c r="C85" i="13"/>
  <c r="D85" i="13"/>
  <c r="E85" i="13"/>
  <c r="F85" i="13"/>
  <c r="G85" i="13"/>
  <c r="H85" i="13"/>
  <c r="I85" i="13"/>
  <c r="J85" i="13"/>
  <c r="L85" i="13"/>
  <c r="M85" i="13"/>
  <c r="W85" i="13"/>
  <c r="A86" i="13"/>
  <c r="B86" i="13"/>
  <c r="C86" i="13"/>
  <c r="D86" i="13"/>
  <c r="E86" i="13"/>
  <c r="F86" i="13"/>
  <c r="G86" i="13"/>
  <c r="H86" i="13"/>
  <c r="I86" i="13"/>
  <c r="J86" i="13"/>
  <c r="L86" i="13"/>
  <c r="M86" i="13"/>
  <c r="W86" i="13"/>
  <c r="A87" i="13"/>
  <c r="B87" i="13"/>
  <c r="C87" i="13"/>
  <c r="D87" i="13"/>
  <c r="E87" i="13"/>
  <c r="F87" i="13"/>
  <c r="G87" i="13"/>
  <c r="H87" i="13"/>
  <c r="I87" i="13"/>
  <c r="J87" i="13"/>
  <c r="L87" i="13"/>
  <c r="M87" i="13"/>
  <c r="W87" i="13"/>
  <c r="A88" i="13"/>
  <c r="B88" i="13"/>
  <c r="C88" i="13"/>
  <c r="D88" i="13"/>
  <c r="E88" i="13"/>
  <c r="F88" i="13"/>
  <c r="G88" i="13"/>
  <c r="H88" i="13"/>
  <c r="I88" i="13"/>
  <c r="J88" i="13"/>
  <c r="L88" i="13"/>
  <c r="M88" i="13"/>
  <c r="W88" i="13"/>
  <c r="A89" i="13"/>
  <c r="B89" i="13"/>
  <c r="C89" i="13"/>
  <c r="D89" i="13"/>
  <c r="E89" i="13"/>
  <c r="F89" i="13"/>
  <c r="G89" i="13"/>
  <c r="H89" i="13"/>
  <c r="I89" i="13"/>
  <c r="J89" i="13"/>
  <c r="L89" i="13"/>
  <c r="M89" i="13"/>
  <c r="W89" i="13"/>
  <c r="A90" i="13"/>
  <c r="B90" i="13"/>
  <c r="C90" i="13"/>
  <c r="D90" i="13"/>
  <c r="E90" i="13"/>
  <c r="F90" i="13"/>
  <c r="G90" i="13"/>
  <c r="H90" i="13"/>
  <c r="I90" i="13"/>
  <c r="J90" i="13"/>
  <c r="K90" i="13"/>
  <c r="L90" i="13"/>
  <c r="M90" i="13"/>
  <c r="W90" i="13"/>
  <c r="A91" i="13"/>
  <c r="B91" i="13"/>
  <c r="C91" i="13"/>
  <c r="D91" i="13"/>
  <c r="E91" i="13"/>
  <c r="F91" i="13"/>
  <c r="G91" i="13"/>
  <c r="H91" i="13"/>
  <c r="I91" i="13"/>
  <c r="J91" i="13"/>
  <c r="L91" i="13"/>
  <c r="M91" i="13"/>
  <c r="W91" i="13"/>
  <c r="A92" i="13"/>
  <c r="B92" i="13"/>
  <c r="C92" i="13"/>
  <c r="D92" i="13"/>
  <c r="E92" i="13"/>
  <c r="F92" i="13"/>
  <c r="G92" i="13"/>
  <c r="H92" i="13"/>
  <c r="I92" i="13"/>
  <c r="J92" i="13"/>
  <c r="L92" i="13"/>
  <c r="M92" i="13"/>
  <c r="W92" i="13"/>
  <c r="A93" i="13"/>
  <c r="B93" i="13"/>
  <c r="C93" i="13"/>
  <c r="D93" i="13"/>
  <c r="E93" i="13"/>
  <c r="F93" i="13"/>
  <c r="G93" i="13"/>
  <c r="H93" i="13"/>
  <c r="I93" i="13"/>
  <c r="J93" i="13"/>
  <c r="L93" i="13"/>
  <c r="M93" i="13"/>
  <c r="W93" i="13"/>
  <c r="A94" i="13"/>
  <c r="B94" i="13"/>
  <c r="C94" i="13"/>
  <c r="D94" i="13"/>
  <c r="E94" i="13"/>
  <c r="F94" i="13"/>
  <c r="G94" i="13"/>
  <c r="H94" i="13"/>
  <c r="I94" i="13"/>
  <c r="J94" i="13"/>
  <c r="L94" i="13"/>
  <c r="M94" i="13"/>
  <c r="W94" i="13"/>
  <c r="A95" i="13"/>
  <c r="B95" i="13"/>
  <c r="C95" i="13"/>
  <c r="D95" i="13"/>
  <c r="E95" i="13"/>
  <c r="F95" i="13"/>
  <c r="G95" i="13"/>
  <c r="H95" i="13"/>
  <c r="I95" i="13"/>
  <c r="J95" i="13"/>
  <c r="K95" i="13"/>
  <c r="L95" i="13"/>
  <c r="M95" i="13"/>
  <c r="W95" i="13"/>
  <c r="A96" i="13"/>
  <c r="B96" i="13"/>
  <c r="C96" i="13"/>
  <c r="D96" i="13"/>
  <c r="E96" i="13"/>
  <c r="F96" i="13"/>
  <c r="G96" i="13"/>
  <c r="H96" i="13"/>
  <c r="I96" i="13"/>
  <c r="J96" i="13"/>
  <c r="L96" i="13"/>
  <c r="M96" i="13"/>
  <c r="W96" i="13"/>
  <c r="A97" i="13"/>
  <c r="B97" i="13"/>
  <c r="C97" i="13"/>
  <c r="D97" i="13"/>
  <c r="E97" i="13"/>
  <c r="F97" i="13"/>
  <c r="G97" i="13"/>
  <c r="H97" i="13"/>
  <c r="I97" i="13"/>
  <c r="J97" i="13"/>
  <c r="L97" i="13"/>
  <c r="M97" i="13"/>
  <c r="W97" i="13"/>
  <c r="A98" i="13"/>
  <c r="B98" i="13"/>
  <c r="C98" i="13"/>
  <c r="D98" i="13"/>
  <c r="E98" i="13"/>
  <c r="F98" i="13"/>
  <c r="G98" i="13"/>
  <c r="H98" i="13"/>
  <c r="I98" i="13"/>
  <c r="J98" i="13"/>
  <c r="L98" i="13"/>
  <c r="M98" i="13"/>
  <c r="W98" i="13"/>
  <c r="A99" i="13"/>
  <c r="B99" i="13"/>
  <c r="C99" i="13"/>
  <c r="D99" i="13"/>
  <c r="E99" i="13"/>
  <c r="F99" i="13"/>
  <c r="G99" i="13"/>
  <c r="H99" i="13"/>
  <c r="I99" i="13"/>
  <c r="J99" i="13"/>
  <c r="L99" i="13"/>
  <c r="M99" i="13"/>
  <c r="W99" i="13"/>
  <c r="A100" i="13"/>
  <c r="B100" i="13"/>
  <c r="C100" i="13"/>
  <c r="D100" i="13"/>
  <c r="E100" i="13"/>
  <c r="F100" i="13"/>
  <c r="G100" i="13"/>
  <c r="H100" i="13"/>
  <c r="I100" i="13"/>
  <c r="J100" i="13"/>
  <c r="L100" i="13"/>
  <c r="M100" i="13"/>
  <c r="W100" i="13"/>
  <c r="A101" i="13"/>
  <c r="B101" i="13"/>
  <c r="C101" i="13"/>
  <c r="D101" i="13"/>
  <c r="E101" i="13"/>
  <c r="F101" i="13"/>
  <c r="G101" i="13"/>
  <c r="H101" i="13"/>
  <c r="I101" i="13"/>
  <c r="J101" i="13"/>
  <c r="K101" i="13"/>
  <c r="L101" i="13"/>
  <c r="M101" i="13"/>
  <c r="W101" i="13"/>
  <c r="A102" i="13"/>
  <c r="B102" i="13"/>
  <c r="C102" i="13"/>
  <c r="D102" i="13"/>
  <c r="E102" i="13"/>
  <c r="F102" i="13"/>
  <c r="G102" i="13"/>
  <c r="H102" i="13"/>
  <c r="I102" i="13"/>
  <c r="J102" i="13"/>
  <c r="K102" i="13"/>
  <c r="L102" i="13"/>
  <c r="M102" i="13"/>
  <c r="W102" i="13"/>
  <c r="A103" i="13"/>
  <c r="B103" i="13"/>
  <c r="C103" i="13"/>
  <c r="D103" i="13"/>
  <c r="E103" i="13"/>
  <c r="F103" i="13"/>
  <c r="G103" i="13"/>
  <c r="H103" i="13"/>
  <c r="I103" i="13"/>
  <c r="J103" i="13"/>
  <c r="L103" i="13"/>
  <c r="M103" i="13"/>
  <c r="W103" i="13"/>
  <c r="A104" i="13"/>
  <c r="B104" i="13"/>
  <c r="C104" i="13"/>
  <c r="D104" i="13"/>
  <c r="E104" i="13"/>
  <c r="F104" i="13"/>
  <c r="G104" i="13"/>
  <c r="H104" i="13"/>
  <c r="I104" i="13"/>
  <c r="J104" i="13"/>
  <c r="L104" i="13"/>
  <c r="M104" i="13"/>
  <c r="W104" i="13"/>
  <c r="A105" i="13"/>
  <c r="B105" i="13"/>
  <c r="C105" i="13"/>
  <c r="D105" i="13"/>
  <c r="E105" i="13"/>
  <c r="F105" i="13"/>
  <c r="G105" i="13"/>
  <c r="H105" i="13"/>
  <c r="I105" i="13"/>
  <c r="J105" i="13"/>
  <c r="L105" i="13"/>
  <c r="M105" i="13"/>
  <c r="W105" i="13"/>
  <c r="A106" i="13"/>
  <c r="B106" i="13"/>
  <c r="C106" i="13"/>
  <c r="D106" i="13"/>
  <c r="E106" i="13"/>
  <c r="F106" i="13"/>
  <c r="G106" i="13"/>
  <c r="H106" i="13"/>
  <c r="I106" i="13"/>
  <c r="J106" i="13"/>
  <c r="L106" i="13"/>
  <c r="M106" i="13"/>
  <c r="W106" i="13"/>
  <c r="A107" i="13"/>
  <c r="B107" i="13"/>
  <c r="C107" i="13"/>
  <c r="D107" i="13"/>
  <c r="E107" i="13"/>
  <c r="F107" i="13"/>
  <c r="G107" i="13"/>
  <c r="H107" i="13"/>
  <c r="I107" i="13"/>
  <c r="J107" i="13"/>
  <c r="L107" i="13"/>
  <c r="M107" i="13"/>
  <c r="W107" i="13"/>
  <c r="A108" i="13"/>
  <c r="B108" i="13"/>
  <c r="C108" i="13"/>
  <c r="D108" i="13"/>
  <c r="E108" i="13"/>
  <c r="F108" i="13"/>
  <c r="G108" i="13"/>
  <c r="H108" i="13"/>
  <c r="I108" i="13"/>
  <c r="J108" i="13"/>
  <c r="L108" i="13"/>
  <c r="M108" i="13"/>
  <c r="W108" i="13"/>
  <c r="A109" i="13"/>
  <c r="B109" i="13"/>
  <c r="C109" i="13"/>
  <c r="D109" i="13"/>
  <c r="E109" i="13"/>
  <c r="F109" i="13"/>
  <c r="G109" i="13"/>
  <c r="H109" i="13"/>
  <c r="I109" i="13"/>
  <c r="J109" i="13"/>
  <c r="K109" i="13"/>
  <c r="L109" i="13"/>
  <c r="M109" i="13"/>
  <c r="W109" i="13"/>
  <c r="A110" i="13"/>
  <c r="B110" i="13"/>
  <c r="C110" i="13"/>
  <c r="D110" i="13"/>
  <c r="E110" i="13"/>
  <c r="F110" i="13"/>
  <c r="G110" i="13"/>
  <c r="H110" i="13"/>
  <c r="I110" i="13"/>
  <c r="J110" i="13"/>
  <c r="L110" i="13"/>
  <c r="M110" i="13"/>
  <c r="W110" i="13"/>
  <c r="A111" i="13"/>
  <c r="B111" i="13"/>
  <c r="C111" i="13"/>
  <c r="D111" i="13"/>
  <c r="E111" i="13"/>
  <c r="F111" i="13"/>
  <c r="G111" i="13"/>
  <c r="H111" i="13"/>
  <c r="I111" i="13"/>
  <c r="J111" i="13"/>
  <c r="K111" i="13"/>
  <c r="L111" i="13"/>
  <c r="M111" i="13"/>
  <c r="W111" i="13"/>
  <c r="A112" i="13"/>
  <c r="B112" i="13"/>
  <c r="C112" i="13"/>
  <c r="D112" i="13"/>
  <c r="E112" i="13"/>
  <c r="F112" i="13"/>
  <c r="G112" i="13"/>
  <c r="H112" i="13"/>
  <c r="I112" i="13"/>
  <c r="J112" i="13"/>
  <c r="L112" i="13"/>
  <c r="M112" i="13"/>
  <c r="W112" i="13"/>
  <c r="A113" i="13"/>
  <c r="B113" i="13"/>
  <c r="C113" i="13"/>
  <c r="D113" i="13"/>
  <c r="E113" i="13"/>
  <c r="F113" i="13"/>
  <c r="G113" i="13"/>
  <c r="H113" i="13"/>
  <c r="I113" i="13"/>
  <c r="J113" i="13"/>
  <c r="L113" i="13"/>
  <c r="M113" i="13"/>
  <c r="W113" i="13"/>
  <c r="A114" i="13"/>
  <c r="B114" i="13"/>
  <c r="C114" i="13"/>
  <c r="D114" i="13"/>
  <c r="E114" i="13"/>
  <c r="F114" i="13"/>
  <c r="G114" i="13"/>
  <c r="H114" i="13"/>
  <c r="I114" i="13"/>
  <c r="J114" i="13"/>
  <c r="L114" i="13"/>
  <c r="M114" i="13"/>
  <c r="W114" i="13"/>
  <c r="A115" i="13"/>
  <c r="B115" i="13"/>
  <c r="C115" i="13"/>
  <c r="D115" i="13"/>
  <c r="E115" i="13"/>
  <c r="F115" i="13"/>
  <c r="G115" i="13"/>
  <c r="H115" i="13"/>
  <c r="I115" i="13"/>
  <c r="J115" i="13"/>
  <c r="L115" i="13"/>
  <c r="M115" i="13"/>
  <c r="W115" i="13"/>
  <c r="A116" i="13"/>
  <c r="B116" i="13"/>
  <c r="C116" i="13"/>
  <c r="D116" i="13"/>
  <c r="E116" i="13"/>
  <c r="F116" i="13"/>
  <c r="G116" i="13"/>
  <c r="H116" i="13"/>
  <c r="I116" i="13"/>
  <c r="J116" i="13"/>
  <c r="L116" i="13"/>
  <c r="M116" i="13"/>
  <c r="W116" i="13"/>
  <c r="A117" i="13"/>
  <c r="B117" i="13"/>
  <c r="C117" i="13"/>
  <c r="D117" i="13"/>
  <c r="E117" i="13"/>
  <c r="F117" i="13"/>
  <c r="G117" i="13"/>
  <c r="H117" i="13"/>
  <c r="I117" i="13"/>
  <c r="J117" i="13"/>
  <c r="L117" i="13"/>
  <c r="M117" i="13"/>
  <c r="W117" i="13"/>
  <c r="A118" i="13"/>
  <c r="B118" i="13"/>
  <c r="C118" i="13"/>
  <c r="D118" i="13"/>
  <c r="E118" i="13"/>
  <c r="F118" i="13"/>
  <c r="G118" i="13"/>
  <c r="H118" i="13"/>
  <c r="I118" i="13"/>
  <c r="J118" i="13"/>
  <c r="K118" i="13"/>
  <c r="L118" i="13"/>
  <c r="M118" i="13"/>
  <c r="W118" i="13"/>
  <c r="A119" i="13"/>
  <c r="B119" i="13"/>
  <c r="C119" i="13"/>
  <c r="D119" i="13"/>
  <c r="E119" i="13"/>
  <c r="F119" i="13"/>
  <c r="G119" i="13"/>
  <c r="H119" i="13"/>
  <c r="I119" i="13"/>
  <c r="J119" i="13"/>
  <c r="L119" i="13"/>
  <c r="M119" i="13"/>
  <c r="W119" i="13"/>
  <c r="A120" i="13"/>
  <c r="B120" i="13"/>
  <c r="C120" i="13"/>
  <c r="D120" i="13"/>
  <c r="E120" i="13"/>
  <c r="F120" i="13"/>
  <c r="G120" i="13"/>
  <c r="H120" i="13"/>
  <c r="I120" i="13"/>
  <c r="J120" i="13"/>
  <c r="L120" i="13"/>
  <c r="M120" i="13"/>
  <c r="W120" i="13"/>
  <c r="A121" i="13"/>
  <c r="B121" i="13"/>
  <c r="C121" i="13"/>
  <c r="D121" i="13"/>
  <c r="E121" i="13"/>
  <c r="F121" i="13"/>
  <c r="G121" i="13"/>
  <c r="H121" i="13"/>
  <c r="I121" i="13"/>
  <c r="J121" i="13"/>
  <c r="L121" i="13"/>
  <c r="M121" i="13"/>
  <c r="W121" i="13"/>
  <c r="A122" i="13"/>
  <c r="B122" i="13"/>
  <c r="C122" i="13"/>
  <c r="D122" i="13"/>
  <c r="E122" i="13"/>
  <c r="F122" i="13"/>
  <c r="G122" i="13"/>
  <c r="H122" i="13"/>
  <c r="I122" i="13"/>
  <c r="J122" i="13"/>
  <c r="L122" i="13"/>
  <c r="M122" i="13"/>
  <c r="W122" i="13"/>
  <c r="A123" i="13"/>
  <c r="B123" i="13"/>
  <c r="C123" i="13"/>
  <c r="D123" i="13"/>
  <c r="E123" i="13"/>
  <c r="F123" i="13"/>
  <c r="G123" i="13"/>
  <c r="H123" i="13"/>
  <c r="I123" i="13"/>
  <c r="J123" i="13"/>
  <c r="L123" i="13"/>
  <c r="M123" i="13"/>
  <c r="W123" i="13"/>
  <c r="A124" i="13"/>
  <c r="B124" i="13"/>
  <c r="C124" i="13"/>
  <c r="D124" i="13"/>
  <c r="E124" i="13"/>
  <c r="F124" i="13"/>
  <c r="G124" i="13"/>
  <c r="H124" i="13"/>
  <c r="I124" i="13"/>
  <c r="J124" i="13"/>
  <c r="L124" i="13"/>
  <c r="M124" i="13"/>
  <c r="W124" i="13"/>
  <c r="A125" i="13"/>
  <c r="B125" i="13"/>
  <c r="C125" i="13"/>
  <c r="D125" i="13"/>
  <c r="E125" i="13"/>
  <c r="F125" i="13"/>
  <c r="G125" i="13"/>
  <c r="H125" i="13"/>
  <c r="I125" i="13"/>
  <c r="J125" i="13"/>
  <c r="K125" i="13"/>
  <c r="L125" i="13"/>
  <c r="M125" i="13"/>
  <c r="W125" i="13"/>
  <c r="A126" i="13"/>
  <c r="B126" i="13"/>
  <c r="C126" i="13"/>
  <c r="D126" i="13"/>
  <c r="E126" i="13"/>
  <c r="F126" i="13"/>
  <c r="G126" i="13"/>
  <c r="H126" i="13"/>
  <c r="I126" i="13"/>
  <c r="J126" i="13"/>
  <c r="L126" i="13"/>
  <c r="M126" i="13"/>
  <c r="W126" i="13"/>
  <c r="A127" i="13"/>
  <c r="B127" i="13"/>
  <c r="C127" i="13"/>
  <c r="D127" i="13"/>
  <c r="E127" i="13"/>
  <c r="F127" i="13"/>
  <c r="G127" i="13"/>
  <c r="H127" i="13"/>
  <c r="I127" i="13"/>
  <c r="J127" i="13"/>
  <c r="K127" i="13"/>
  <c r="L127" i="13"/>
  <c r="M127" i="13"/>
  <c r="W127" i="13"/>
  <c r="A128" i="13"/>
  <c r="B128" i="13"/>
  <c r="C128" i="13"/>
  <c r="D128" i="13"/>
  <c r="E128" i="13"/>
  <c r="F128" i="13"/>
  <c r="G128" i="13"/>
  <c r="H128" i="13"/>
  <c r="I128" i="13"/>
  <c r="J128" i="13"/>
  <c r="L128" i="13"/>
  <c r="M128" i="13"/>
  <c r="W128" i="13"/>
  <c r="A129" i="13"/>
  <c r="B129" i="13"/>
  <c r="C129" i="13"/>
  <c r="D129" i="13"/>
  <c r="E129" i="13"/>
  <c r="F129" i="13"/>
  <c r="G129" i="13"/>
  <c r="H129" i="13"/>
  <c r="I129" i="13"/>
  <c r="J129" i="13"/>
  <c r="L129" i="13"/>
  <c r="M129" i="13"/>
  <c r="W129" i="13"/>
  <c r="A130" i="13"/>
  <c r="B130" i="13"/>
  <c r="C130" i="13"/>
  <c r="D130" i="13"/>
  <c r="E130" i="13"/>
  <c r="F130" i="13"/>
  <c r="G130" i="13"/>
  <c r="H130" i="13"/>
  <c r="I130" i="13"/>
  <c r="J130" i="13"/>
  <c r="L130" i="13"/>
  <c r="M130" i="13"/>
  <c r="W130" i="13"/>
  <c r="A131" i="13"/>
  <c r="B131" i="13"/>
  <c r="C131" i="13"/>
  <c r="D131" i="13"/>
  <c r="E131" i="13"/>
  <c r="F131" i="13"/>
  <c r="G131" i="13"/>
  <c r="H131" i="13"/>
  <c r="I131" i="13"/>
  <c r="J131" i="13"/>
  <c r="L131" i="13"/>
  <c r="M131" i="13"/>
  <c r="W131" i="13"/>
  <c r="A132" i="13"/>
  <c r="B132" i="13"/>
  <c r="C132" i="13"/>
  <c r="D132" i="13"/>
  <c r="E132" i="13"/>
  <c r="F132" i="13"/>
  <c r="G132" i="13"/>
  <c r="H132" i="13"/>
  <c r="I132" i="13"/>
  <c r="J132" i="13"/>
  <c r="L132" i="13"/>
  <c r="M132" i="13"/>
  <c r="W132" i="13"/>
  <c r="A133" i="13"/>
  <c r="B133" i="13"/>
  <c r="C133" i="13"/>
  <c r="D133" i="13"/>
  <c r="E133" i="13"/>
  <c r="F133" i="13"/>
  <c r="G133" i="13"/>
  <c r="H133" i="13"/>
  <c r="I133" i="13"/>
  <c r="J133" i="13"/>
  <c r="L133" i="13"/>
  <c r="M133" i="13"/>
  <c r="W133" i="13"/>
  <c r="A134" i="13"/>
  <c r="B134" i="13"/>
  <c r="C134" i="13"/>
  <c r="D134" i="13"/>
  <c r="E134" i="13"/>
  <c r="F134" i="13"/>
  <c r="G134" i="13"/>
  <c r="H134" i="13"/>
  <c r="I134" i="13"/>
  <c r="J134" i="13"/>
  <c r="L134" i="13"/>
  <c r="M134" i="13"/>
  <c r="W134" i="13"/>
  <c r="A135" i="13"/>
  <c r="B135" i="13"/>
  <c r="C135" i="13"/>
  <c r="D135" i="13"/>
  <c r="E135" i="13"/>
  <c r="F135" i="13"/>
  <c r="G135" i="13"/>
  <c r="H135" i="13"/>
  <c r="I135" i="13"/>
  <c r="J135" i="13"/>
  <c r="L135" i="13"/>
  <c r="M135" i="13"/>
  <c r="W135" i="13"/>
  <c r="A136" i="13"/>
  <c r="B136" i="13"/>
  <c r="C136" i="13"/>
  <c r="D136" i="13"/>
  <c r="E136" i="13"/>
  <c r="F136" i="13"/>
  <c r="G136" i="13"/>
  <c r="H136" i="13"/>
  <c r="I136" i="13"/>
  <c r="J136" i="13"/>
  <c r="L136" i="13"/>
  <c r="M136" i="13"/>
  <c r="W136" i="13"/>
  <c r="A137" i="13"/>
  <c r="B137" i="13"/>
  <c r="C137" i="13"/>
  <c r="D137" i="13"/>
  <c r="E137" i="13"/>
  <c r="F137" i="13"/>
  <c r="G137" i="13"/>
  <c r="H137" i="13"/>
  <c r="I137" i="13"/>
  <c r="J137" i="13"/>
  <c r="L137" i="13"/>
  <c r="M137" i="13"/>
  <c r="W137" i="13"/>
  <c r="A138" i="13"/>
  <c r="B138" i="13"/>
  <c r="C138" i="13"/>
  <c r="D138" i="13"/>
  <c r="E138" i="13"/>
  <c r="F138" i="13"/>
  <c r="G138" i="13"/>
  <c r="H138" i="13"/>
  <c r="I138" i="13"/>
  <c r="J138" i="13"/>
  <c r="L138" i="13"/>
  <c r="M138" i="13"/>
  <c r="W138" i="13"/>
  <c r="A139" i="13"/>
  <c r="B139" i="13"/>
  <c r="C139" i="13"/>
  <c r="D139" i="13"/>
  <c r="E139" i="13"/>
  <c r="F139" i="13"/>
  <c r="G139" i="13"/>
  <c r="H139" i="13"/>
  <c r="I139" i="13"/>
  <c r="J139" i="13"/>
  <c r="L139" i="13"/>
  <c r="M139" i="13"/>
  <c r="W139" i="13"/>
  <c r="A140" i="13"/>
  <c r="B140" i="13"/>
  <c r="C140" i="13"/>
  <c r="D140" i="13"/>
  <c r="E140" i="13"/>
  <c r="F140" i="13"/>
  <c r="G140" i="13"/>
  <c r="H140" i="13"/>
  <c r="I140" i="13"/>
  <c r="J140" i="13"/>
  <c r="L140" i="13"/>
  <c r="M140" i="13"/>
  <c r="W140" i="13"/>
  <c r="A141" i="13"/>
  <c r="B141" i="13"/>
  <c r="C141" i="13"/>
  <c r="D141" i="13"/>
  <c r="E141" i="13"/>
  <c r="F141" i="13"/>
  <c r="G141" i="13"/>
  <c r="H141" i="13"/>
  <c r="I141" i="13"/>
  <c r="J141" i="13"/>
  <c r="L141" i="13"/>
  <c r="M141" i="13"/>
  <c r="W141" i="13"/>
  <c r="A142" i="13"/>
  <c r="B142" i="13"/>
  <c r="C142" i="13"/>
  <c r="D142" i="13"/>
  <c r="E142" i="13"/>
  <c r="F142" i="13"/>
  <c r="G142" i="13"/>
  <c r="H142" i="13"/>
  <c r="I142" i="13"/>
  <c r="J142" i="13"/>
  <c r="L142" i="13"/>
  <c r="M142" i="13"/>
  <c r="W142" i="13"/>
  <c r="A143" i="13"/>
  <c r="B143" i="13"/>
  <c r="C143" i="13"/>
  <c r="D143" i="13"/>
  <c r="E143" i="13"/>
  <c r="F143" i="13"/>
  <c r="G143" i="13"/>
  <c r="H143" i="13"/>
  <c r="I143" i="13"/>
  <c r="J143" i="13"/>
  <c r="K143" i="13"/>
  <c r="L143" i="13"/>
  <c r="M143" i="13"/>
  <c r="W143" i="13"/>
  <c r="A144" i="13"/>
  <c r="B144" i="13"/>
  <c r="C144" i="13"/>
  <c r="D144" i="13"/>
  <c r="E144" i="13"/>
  <c r="F144" i="13"/>
  <c r="G144" i="13"/>
  <c r="H144" i="13"/>
  <c r="I144" i="13"/>
  <c r="J144" i="13"/>
  <c r="L144" i="13"/>
  <c r="M144" i="13"/>
  <c r="W144" i="13"/>
  <c r="A145" i="13"/>
  <c r="B145" i="13"/>
  <c r="C145" i="13"/>
  <c r="D145" i="13"/>
  <c r="E145" i="13"/>
  <c r="F145" i="13"/>
  <c r="G145" i="13"/>
  <c r="H145" i="13"/>
  <c r="I145" i="13"/>
  <c r="J145" i="13"/>
  <c r="L145" i="13"/>
  <c r="M145" i="13"/>
  <c r="W145" i="13"/>
  <c r="A146" i="13"/>
  <c r="B146" i="13"/>
  <c r="C146" i="13"/>
  <c r="D146" i="13"/>
  <c r="E146" i="13"/>
  <c r="F146" i="13"/>
  <c r="G146" i="13"/>
  <c r="H146" i="13"/>
  <c r="I146" i="13"/>
  <c r="J146" i="13"/>
  <c r="L146" i="13"/>
  <c r="M146" i="13"/>
  <c r="W146" i="13"/>
  <c r="A147" i="13"/>
  <c r="B147" i="13"/>
  <c r="C147" i="13"/>
  <c r="D147" i="13"/>
  <c r="E147" i="13"/>
  <c r="F147" i="13"/>
  <c r="G147" i="13"/>
  <c r="H147" i="13"/>
  <c r="I147" i="13"/>
  <c r="J147" i="13"/>
  <c r="K147" i="13"/>
  <c r="L147" i="13"/>
  <c r="M147" i="13"/>
  <c r="W147" i="13"/>
  <c r="A148" i="13"/>
  <c r="B148" i="13"/>
  <c r="C148" i="13"/>
  <c r="D148" i="13"/>
  <c r="E148" i="13"/>
  <c r="F148" i="13"/>
  <c r="G148" i="13"/>
  <c r="H148" i="13"/>
  <c r="I148" i="13"/>
  <c r="J148" i="13"/>
  <c r="L148" i="13"/>
  <c r="M148" i="13"/>
  <c r="W148" i="13"/>
  <c r="A149" i="13"/>
  <c r="B149" i="13"/>
  <c r="C149" i="13"/>
  <c r="D149" i="13"/>
  <c r="E149" i="13"/>
  <c r="F149" i="13"/>
  <c r="G149" i="13"/>
  <c r="H149" i="13"/>
  <c r="I149" i="13"/>
  <c r="J149" i="13"/>
  <c r="L149" i="13"/>
  <c r="M149" i="13"/>
  <c r="W149" i="13"/>
  <c r="A150" i="13"/>
  <c r="B150" i="13"/>
  <c r="C150" i="13"/>
  <c r="D150" i="13"/>
  <c r="E150" i="13"/>
  <c r="F150" i="13"/>
  <c r="G150" i="13"/>
  <c r="H150" i="13"/>
  <c r="I150" i="13"/>
  <c r="J150" i="13"/>
  <c r="K150" i="13"/>
  <c r="L150" i="13"/>
  <c r="M150" i="13"/>
  <c r="W150" i="13"/>
  <c r="A151" i="13"/>
  <c r="B151" i="13"/>
  <c r="C151" i="13"/>
  <c r="D151" i="13"/>
  <c r="E151" i="13"/>
  <c r="F151" i="13"/>
  <c r="G151" i="13"/>
  <c r="H151" i="13"/>
  <c r="I151" i="13"/>
  <c r="J151" i="13"/>
  <c r="L151" i="13"/>
  <c r="M151" i="13"/>
  <c r="W151" i="13"/>
  <c r="A152" i="13"/>
  <c r="B152" i="13"/>
  <c r="C152" i="13"/>
  <c r="D152" i="13"/>
  <c r="E152" i="13"/>
  <c r="F152" i="13"/>
  <c r="G152" i="13"/>
  <c r="H152" i="13"/>
  <c r="I152" i="13"/>
  <c r="J152" i="13"/>
  <c r="K152" i="13"/>
  <c r="L152" i="13"/>
  <c r="M152" i="13"/>
  <c r="W152" i="13"/>
  <c r="A153" i="13"/>
  <c r="B153" i="13"/>
  <c r="C153" i="13"/>
  <c r="D153" i="13"/>
  <c r="E153" i="13"/>
  <c r="F153" i="13"/>
  <c r="G153" i="13"/>
  <c r="H153" i="13"/>
  <c r="I153" i="13"/>
  <c r="J153" i="13"/>
  <c r="L153" i="13"/>
  <c r="M153" i="13"/>
  <c r="W153" i="13"/>
  <c r="A154" i="13"/>
  <c r="B154" i="13"/>
  <c r="C154" i="13"/>
  <c r="D154" i="13"/>
  <c r="E154" i="13"/>
  <c r="F154" i="13"/>
  <c r="G154" i="13"/>
  <c r="H154" i="13"/>
  <c r="I154" i="13"/>
  <c r="J154" i="13"/>
  <c r="L154" i="13"/>
  <c r="M154" i="13"/>
  <c r="W154" i="13"/>
  <c r="A155" i="13"/>
  <c r="B155" i="13"/>
  <c r="C155" i="13"/>
  <c r="D155" i="13"/>
  <c r="E155" i="13"/>
  <c r="F155" i="13"/>
  <c r="G155" i="13"/>
  <c r="H155" i="13"/>
  <c r="I155" i="13"/>
  <c r="J155" i="13"/>
  <c r="L155" i="13"/>
  <c r="M155" i="13"/>
  <c r="W155" i="13"/>
  <c r="A156" i="13"/>
  <c r="B156" i="13"/>
  <c r="C156" i="13"/>
  <c r="D156" i="13"/>
  <c r="E156" i="13"/>
  <c r="F156" i="13"/>
  <c r="G156" i="13"/>
  <c r="H156" i="13"/>
  <c r="I156" i="13"/>
  <c r="J156" i="13"/>
  <c r="L156" i="13"/>
  <c r="M156" i="13"/>
  <c r="W156" i="13"/>
  <c r="A157" i="13"/>
  <c r="B157" i="13"/>
  <c r="C157" i="13"/>
  <c r="D157" i="13"/>
  <c r="E157" i="13"/>
  <c r="F157" i="13"/>
  <c r="G157" i="13"/>
  <c r="H157" i="13"/>
  <c r="I157" i="13"/>
  <c r="J157" i="13"/>
  <c r="K157" i="13"/>
  <c r="L157" i="13"/>
  <c r="M157" i="13"/>
  <c r="W157" i="13"/>
  <c r="A158" i="13"/>
  <c r="B158" i="13"/>
  <c r="C158" i="13"/>
  <c r="D158" i="13"/>
  <c r="E158" i="13"/>
  <c r="F158" i="13"/>
  <c r="G158" i="13"/>
  <c r="H158" i="13"/>
  <c r="I158" i="13"/>
  <c r="J158" i="13"/>
  <c r="L158" i="13"/>
  <c r="M158" i="13"/>
  <c r="W158" i="13"/>
  <c r="A159" i="13"/>
  <c r="B159" i="13"/>
  <c r="C159" i="13"/>
  <c r="D159" i="13"/>
  <c r="E159" i="13"/>
  <c r="F159" i="13"/>
  <c r="G159" i="13"/>
  <c r="H159" i="13"/>
  <c r="I159" i="13"/>
  <c r="J159" i="13"/>
  <c r="K159" i="13"/>
  <c r="L159" i="13"/>
  <c r="M159" i="13"/>
  <c r="W159" i="13"/>
  <c r="A160" i="13"/>
  <c r="B160" i="13"/>
  <c r="C160" i="13"/>
  <c r="D160" i="13"/>
  <c r="E160" i="13"/>
  <c r="F160" i="13"/>
  <c r="G160" i="13"/>
  <c r="H160" i="13"/>
  <c r="I160" i="13"/>
  <c r="J160" i="13"/>
  <c r="L160" i="13"/>
  <c r="M160" i="13"/>
  <c r="W160" i="13"/>
  <c r="A161" i="13"/>
  <c r="B161" i="13"/>
  <c r="C161" i="13"/>
  <c r="D161" i="13"/>
  <c r="E161" i="13"/>
  <c r="F161" i="13"/>
  <c r="G161" i="13"/>
  <c r="H161" i="13"/>
  <c r="I161" i="13"/>
  <c r="J161" i="13"/>
  <c r="L161" i="13"/>
  <c r="M161" i="13"/>
  <c r="W161" i="13"/>
  <c r="A162" i="13"/>
  <c r="B162" i="13"/>
  <c r="C162" i="13"/>
  <c r="D162" i="13"/>
  <c r="E162" i="13"/>
  <c r="F162" i="13"/>
  <c r="G162" i="13"/>
  <c r="H162" i="13"/>
  <c r="I162" i="13"/>
  <c r="J162" i="13"/>
  <c r="L162" i="13"/>
  <c r="M162" i="13"/>
  <c r="W162" i="13"/>
  <c r="A163" i="13"/>
  <c r="B163" i="13"/>
  <c r="C163" i="13"/>
  <c r="D163" i="13"/>
  <c r="E163" i="13"/>
  <c r="F163" i="13"/>
  <c r="G163" i="13"/>
  <c r="H163" i="13"/>
  <c r="I163" i="13"/>
  <c r="J163" i="13"/>
  <c r="L163" i="13"/>
  <c r="M163" i="13"/>
  <c r="W163" i="13"/>
  <c r="A164" i="13"/>
  <c r="B164" i="13"/>
  <c r="C164" i="13"/>
  <c r="D164" i="13"/>
  <c r="E164" i="13"/>
  <c r="F164" i="13"/>
  <c r="G164" i="13"/>
  <c r="H164" i="13"/>
  <c r="I164" i="13"/>
  <c r="J164" i="13"/>
  <c r="L164" i="13"/>
  <c r="M164" i="13"/>
  <c r="W164" i="13"/>
  <c r="A165" i="13"/>
  <c r="B165" i="13"/>
  <c r="C165" i="13"/>
  <c r="D165" i="13"/>
  <c r="E165" i="13"/>
  <c r="F165" i="13"/>
  <c r="G165" i="13"/>
  <c r="H165" i="13"/>
  <c r="I165" i="13"/>
  <c r="J165" i="13"/>
  <c r="L165" i="13"/>
  <c r="M165" i="13"/>
  <c r="W165" i="13"/>
  <c r="A166" i="13"/>
  <c r="B166" i="13"/>
  <c r="C166" i="13"/>
  <c r="D166" i="13"/>
  <c r="E166" i="13"/>
  <c r="F166" i="13"/>
  <c r="G166" i="13"/>
  <c r="H166" i="13"/>
  <c r="I166" i="13"/>
  <c r="J166" i="13"/>
  <c r="K166" i="13"/>
  <c r="L166" i="13"/>
  <c r="M166" i="13"/>
  <c r="W166" i="13"/>
  <c r="A167" i="13"/>
  <c r="B167" i="13"/>
  <c r="C167" i="13"/>
  <c r="D167" i="13"/>
  <c r="E167" i="13"/>
  <c r="F167" i="13"/>
  <c r="G167" i="13"/>
  <c r="H167" i="13"/>
  <c r="I167" i="13"/>
  <c r="J167" i="13"/>
  <c r="L167" i="13"/>
  <c r="M167" i="13"/>
  <c r="W167" i="13"/>
  <c r="A168" i="13"/>
  <c r="B168" i="13"/>
  <c r="C168" i="13"/>
  <c r="D168" i="13"/>
  <c r="E168" i="13"/>
  <c r="F168" i="13"/>
  <c r="G168" i="13"/>
  <c r="H168" i="13"/>
  <c r="I168" i="13"/>
  <c r="J168" i="13"/>
  <c r="L168" i="13"/>
  <c r="M168" i="13"/>
  <c r="W168" i="13"/>
  <c r="A169" i="13"/>
  <c r="B169" i="13"/>
  <c r="C169" i="13"/>
  <c r="D169" i="13"/>
  <c r="E169" i="13"/>
  <c r="F169" i="13"/>
  <c r="G169" i="13"/>
  <c r="H169" i="13"/>
  <c r="I169" i="13"/>
  <c r="J169" i="13"/>
  <c r="L169" i="13"/>
  <c r="M169" i="13"/>
  <c r="W169" i="13"/>
  <c r="A170" i="13"/>
  <c r="B170" i="13"/>
  <c r="C170" i="13"/>
  <c r="D170" i="13"/>
  <c r="E170" i="13"/>
  <c r="F170" i="13"/>
  <c r="G170" i="13"/>
  <c r="H170" i="13"/>
  <c r="I170" i="13"/>
  <c r="J170" i="13"/>
  <c r="L170" i="13"/>
  <c r="M170" i="13"/>
  <c r="W170" i="13"/>
  <c r="A171" i="13"/>
  <c r="B171" i="13"/>
  <c r="C171" i="13"/>
  <c r="D171" i="13"/>
  <c r="E171" i="13"/>
  <c r="F171" i="13"/>
  <c r="G171" i="13"/>
  <c r="H171" i="13"/>
  <c r="I171" i="13"/>
  <c r="J171" i="13"/>
  <c r="L171" i="13"/>
  <c r="M171" i="13"/>
  <c r="W171" i="13"/>
  <c r="A172" i="13"/>
  <c r="B172" i="13"/>
  <c r="C172" i="13"/>
  <c r="D172" i="13"/>
  <c r="E172" i="13"/>
  <c r="F172" i="13"/>
  <c r="G172" i="13"/>
  <c r="H172" i="13"/>
  <c r="I172" i="13"/>
  <c r="J172" i="13"/>
  <c r="L172" i="13"/>
  <c r="M172" i="13"/>
  <c r="W172" i="13"/>
  <c r="A173" i="13"/>
  <c r="B173" i="13"/>
  <c r="C173" i="13"/>
  <c r="D173" i="13"/>
  <c r="E173" i="13"/>
  <c r="F173" i="13"/>
  <c r="G173" i="13"/>
  <c r="H173" i="13"/>
  <c r="I173" i="13"/>
  <c r="J173" i="13"/>
  <c r="K173" i="13"/>
  <c r="L173" i="13"/>
  <c r="M173" i="13"/>
  <c r="W173" i="13"/>
  <c r="A174" i="13"/>
  <c r="B174" i="13"/>
  <c r="C174" i="13"/>
  <c r="D174" i="13"/>
  <c r="E174" i="13"/>
  <c r="F174" i="13"/>
  <c r="G174" i="13"/>
  <c r="H174" i="13"/>
  <c r="I174" i="13"/>
  <c r="J174" i="13"/>
  <c r="L174" i="13"/>
  <c r="M174" i="13"/>
  <c r="W174" i="13"/>
  <c r="A175" i="13"/>
  <c r="B175" i="13"/>
  <c r="C175" i="13"/>
  <c r="D175" i="13"/>
  <c r="E175" i="13"/>
  <c r="F175" i="13"/>
  <c r="G175" i="13"/>
  <c r="H175" i="13"/>
  <c r="I175" i="13"/>
  <c r="J175" i="13"/>
  <c r="K175" i="13"/>
  <c r="L175" i="13"/>
  <c r="M175" i="13"/>
  <c r="W175" i="13"/>
  <c r="A176" i="13"/>
  <c r="B176" i="13"/>
  <c r="C176" i="13"/>
  <c r="D176" i="13"/>
  <c r="E176" i="13"/>
  <c r="F176" i="13"/>
  <c r="G176" i="13"/>
  <c r="H176" i="13"/>
  <c r="I176" i="13"/>
  <c r="J176" i="13"/>
  <c r="L176" i="13"/>
  <c r="M176" i="13"/>
  <c r="W176" i="13"/>
  <c r="A177" i="13"/>
  <c r="B177" i="13"/>
  <c r="C177" i="13"/>
  <c r="D177" i="13"/>
  <c r="E177" i="13"/>
  <c r="F177" i="13"/>
  <c r="G177" i="13"/>
  <c r="H177" i="13"/>
  <c r="I177" i="13"/>
  <c r="J177" i="13"/>
  <c r="L177" i="13"/>
  <c r="M177" i="13"/>
  <c r="W177" i="13"/>
  <c r="A178" i="13"/>
  <c r="B178" i="13"/>
  <c r="C178" i="13"/>
  <c r="D178" i="13"/>
  <c r="E178" i="13"/>
  <c r="F178" i="13"/>
  <c r="G178" i="13"/>
  <c r="H178" i="13"/>
  <c r="I178" i="13"/>
  <c r="J178" i="13"/>
  <c r="L178" i="13"/>
  <c r="M178" i="13"/>
  <c r="W178" i="13"/>
  <c r="A179" i="13"/>
  <c r="B179" i="13"/>
  <c r="C179" i="13"/>
  <c r="D179" i="13"/>
  <c r="E179" i="13"/>
  <c r="F179" i="13"/>
  <c r="G179" i="13"/>
  <c r="H179" i="13"/>
  <c r="I179" i="13"/>
  <c r="J179" i="13"/>
  <c r="L179" i="13"/>
  <c r="M179" i="13"/>
  <c r="W179" i="13"/>
  <c r="A180" i="13"/>
  <c r="B180" i="13"/>
  <c r="C180" i="13"/>
  <c r="D180" i="13"/>
  <c r="E180" i="13"/>
  <c r="F180" i="13"/>
  <c r="G180" i="13"/>
  <c r="H180" i="13"/>
  <c r="I180" i="13"/>
  <c r="J180" i="13"/>
  <c r="L180" i="13"/>
  <c r="M180" i="13"/>
  <c r="W180" i="13"/>
  <c r="A181" i="13"/>
  <c r="B181" i="13"/>
  <c r="C181" i="13"/>
  <c r="D181" i="13"/>
  <c r="E181" i="13"/>
  <c r="F181" i="13"/>
  <c r="G181" i="13"/>
  <c r="H181" i="13"/>
  <c r="I181" i="13"/>
  <c r="J181" i="13"/>
  <c r="L181" i="13"/>
  <c r="M181" i="13"/>
  <c r="W181" i="13"/>
  <c r="A182" i="13"/>
  <c r="B182" i="13"/>
  <c r="C182" i="13"/>
  <c r="D182" i="13"/>
  <c r="E182" i="13"/>
  <c r="F182" i="13"/>
  <c r="G182" i="13"/>
  <c r="H182" i="13"/>
  <c r="I182" i="13"/>
  <c r="J182" i="13"/>
  <c r="K182" i="13"/>
  <c r="L182" i="13"/>
  <c r="M182" i="13"/>
  <c r="W182" i="13"/>
  <c r="A183" i="13"/>
  <c r="B183" i="13"/>
  <c r="C183" i="13"/>
  <c r="D183" i="13"/>
  <c r="E183" i="13"/>
  <c r="F183" i="13"/>
  <c r="G183" i="13"/>
  <c r="H183" i="13"/>
  <c r="I183" i="13"/>
  <c r="J183" i="13"/>
  <c r="L183" i="13"/>
  <c r="M183" i="13"/>
  <c r="W183" i="13"/>
  <c r="A184" i="13"/>
  <c r="B184" i="13"/>
  <c r="C184" i="13"/>
  <c r="D184" i="13"/>
  <c r="E184" i="13"/>
  <c r="F184" i="13"/>
  <c r="G184" i="13"/>
  <c r="H184" i="13"/>
  <c r="I184" i="13"/>
  <c r="J184" i="13"/>
  <c r="L184" i="13"/>
  <c r="M184" i="13"/>
  <c r="W184" i="13"/>
  <c r="A185" i="13"/>
  <c r="B185" i="13"/>
  <c r="C185" i="13"/>
  <c r="D185" i="13"/>
  <c r="E185" i="13"/>
  <c r="F185" i="13"/>
  <c r="G185" i="13"/>
  <c r="H185" i="13"/>
  <c r="I185" i="13"/>
  <c r="J185" i="13"/>
  <c r="L185" i="13"/>
  <c r="M185" i="13"/>
  <c r="W185" i="13"/>
  <c r="A186" i="13"/>
  <c r="B186" i="13"/>
  <c r="C186" i="13"/>
  <c r="D186" i="13"/>
  <c r="E186" i="13"/>
  <c r="F186" i="13"/>
  <c r="G186" i="13"/>
  <c r="H186" i="13"/>
  <c r="I186" i="13"/>
  <c r="J186" i="13"/>
  <c r="L186" i="13"/>
  <c r="M186" i="13"/>
  <c r="W186" i="13"/>
  <c r="A187" i="13"/>
  <c r="B187" i="13"/>
  <c r="C187" i="13"/>
  <c r="D187" i="13"/>
  <c r="E187" i="13"/>
  <c r="F187" i="13"/>
  <c r="G187" i="13"/>
  <c r="H187" i="13"/>
  <c r="I187" i="13"/>
  <c r="J187" i="13"/>
  <c r="L187" i="13"/>
  <c r="M187" i="13"/>
  <c r="W187" i="13"/>
  <c r="A188" i="13"/>
  <c r="B188" i="13"/>
  <c r="C188" i="13"/>
  <c r="D188" i="13"/>
  <c r="E188" i="13"/>
  <c r="F188" i="13"/>
  <c r="G188" i="13"/>
  <c r="H188" i="13"/>
  <c r="I188" i="13"/>
  <c r="J188" i="13"/>
  <c r="L188" i="13"/>
  <c r="M188" i="13"/>
  <c r="W188" i="13"/>
  <c r="A189" i="13"/>
  <c r="B189" i="13"/>
  <c r="C189" i="13"/>
  <c r="D189" i="13"/>
  <c r="E189" i="13"/>
  <c r="F189" i="13"/>
  <c r="G189" i="13"/>
  <c r="H189" i="13"/>
  <c r="I189" i="13"/>
  <c r="J189" i="13"/>
  <c r="L189" i="13"/>
  <c r="M189" i="13"/>
  <c r="W189" i="13"/>
  <c r="A190" i="13"/>
  <c r="B190" i="13"/>
  <c r="C190" i="13"/>
  <c r="D190" i="13"/>
  <c r="E190" i="13"/>
  <c r="F190" i="13"/>
  <c r="G190" i="13"/>
  <c r="H190" i="13"/>
  <c r="I190" i="13"/>
  <c r="J190" i="13"/>
  <c r="L190" i="13"/>
  <c r="M190" i="13"/>
  <c r="W190" i="13"/>
  <c r="A191" i="13"/>
  <c r="B191" i="13"/>
  <c r="C191" i="13"/>
  <c r="D191" i="13"/>
  <c r="E191" i="13"/>
  <c r="F191" i="13"/>
  <c r="G191" i="13"/>
  <c r="H191" i="13"/>
  <c r="I191" i="13"/>
  <c r="J191" i="13"/>
  <c r="K191" i="13"/>
  <c r="L191" i="13"/>
  <c r="M191" i="13"/>
  <c r="W191" i="13"/>
  <c r="A192" i="13"/>
  <c r="B192" i="13"/>
  <c r="C192" i="13"/>
  <c r="D192" i="13"/>
  <c r="E192" i="13"/>
  <c r="F192" i="13"/>
  <c r="G192" i="13"/>
  <c r="H192" i="13"/>
  <c r="I192" i="13"/>
  <c r="J192" i="13"/>
  <c r="L192" i="13"/>
  <c r="M192" i="13"/>
  <c r="W192" i="13"/>
  <c r="A193" i="13"/>
  <c r="B193" i="13"/>
  <c r="C193" i="13"/>
  <c r="D193" i="13"/>
  <c r="E193" i="13"/>
  <c r="F193" i="13"/>
  <c r="G193" i="13"/>
  <c r="H193" i="13"/>
  <c r="I193" i="13"/>
  <c r="J193" i="13"/>
  <c r="L193" i="13"/>
  <c r="M193" i="13"/>
  <c r="W193" i="13"/>
  <c r="A194" i="13"/>
  <c r="B194" i="13"/>
  <c r="C194" i="13"/>
  <c r="D194" i="13"/>
  <c r="E194" i="13"/>
  <c r="F194" i="13"/>
  <c r="G194" i="13"/>
  <c r="H194" i="13"/>
  <c r="I194" i="13"/>
  <c r="J194" i="13"/>
  <c r="L194" i="13"/>
  <c r="M194" i="13"/>
  <c r="W194" i="13"/>
  <c r="A195" i="13"/>
  <c r="B195" i="13"/>
  <c r="C195" i="13"/>
  <c r="D195" i="13"/>
  <c r="E195" i="13"/>
  <c r="F195" i="13"/>
  <c r="G195" i="13"/>
  <c r="H195" i="13"/>
  <c r="I195" i="13"/>
  <c r="J195" i="13"/>
  <c r="L195" i="13"/>
  <c r="M195" i="13"/>
  <c r="W195" i="13"/>
  <c r="A196" i="13"/>
  <c r="B196" i="13"/>
  <c r="C196" i="13"/>
  <c r="D196" i="13"/>
  <c r="E196" i="13"/>
  <c r="F196" i="13"/>
  <c r="G196" i="13"/>
  <c r="H196" i="13"/>
  <c r="I196" i="13"/>
  <c r="J196" i="13"/>
  <c r="L196" i="13"/>
  <c r="M196" i="13"/>
  <c r="W196" i="13"/>
  <c r="A197" i="13"/>
  <c r="B197" i="13"/>
  <c r="C197" i="13"/>
  <c r="D197" i="13"/>
  <c r="E197" i="13"/>
  <c r="F197" i="13"/>
  <c r="G197" i="13"/>
  <c r="H197" i="13"/>
  <c r="I197" i="13"/>
  <c r="J197" i="13"/>
  <c r="K197" i="13"/>
  <c r="L197" i="13"/>
  <c r="M197" i="13"/>
  <c r="O197" i="13"/>
  <c r="P197" i="13"/>
  <c r="Q197" i="13"/>
  <c r="R197" i="13"/>
  <c r="S197" i="13"/>
  <c r="T197" i="13"/>
  <c r="U197" i="13"/>
  <c r="V197" i="13"/>
  <c r="W197" i="13"/>
  <c r="A198" i="13"/>
  <c r="B198" i="13"/>
  <c r="C198" i="13"/>
  <c r="D198" i="13"/>
  <c r="E198" i="13"/>
  <c r="F198" i="13"/>
  <c r="G198" i="13"/>
  <c r="H198" i="13"/>
  <c r="I198" i="13"/>
  <c r="J198" i="13"/>
  <c r="K198" i="13"/>
  <c r="L198" i="13"/>
  <c r="M198" i="13"/>
  <c r="O198" i="13"/>
  <c r="P198" i="13"/>
  <c r="Q198" i="13"/>
  <c r="R198" i="13"/>
  <c r="S198" i="13"/>
  <c r="T198" i="13"/>
  <c r="U198" i="13"/>
  <c r="V198" i="13"/>
  <c r="W198" i="13"/>
  <c r="A199" i="13"/>
  <c r="B199" i="13"/>
  <c r="C199" i="13"/>
  <c r="D199" i="13"/>
  <c r="E199" i="13"/>
  <c r="F199" i="13"/>
  <c r="G199" i="13"/>
  <c r="H199" i="13"/>
  <c r="I199" i="13"/>
  <c r="J199" i="13"/>
  <c r="K199" i="13"/>
  <c r="L199" i="13"/>
  <c r="M199" i="13"/>
  <c r="O199" i="13"/>
  <c r="P199" i="13"/>
  <c r="Q199" i="13"/>
  <c r="R199" i="13"/>
  <c r="S199" i="13"/>
  <c r="T199" i="13"/>
  <c r="U199" i="13"/>
  <c r="V199" i="13"/>
  <c r="W199" i="13"/>
  <c r="A200" i="13"/>
  <c r="B200" i="13"/>
  <c r="C200" i="13"/>
  <c r="D200" i="13"/>
  <c r="E200" i="13"/>
  <c r="F200" i="13"/>
  <c r="G200" i="13"/>
  <c r="H200" i="13"/>
  <c r="I200" i="13"/>
  <c r="J200" i="13"/>
  <c r="K200" i="13"/>
  <c r="L200" i="13"/>
  <c r="M200" i="13"/>
  <c r="O200" i="13"/>
  <c r="P200" i="13"/>
  <c r="Q200" i="13"/>
  <c r="R200" i="13"/>
  <c r="S200" i="13"/>
  <c r="T200" i="13"/>
  <c r="U200" i="13"/>
  <c r="V200" i="13"/>
  <c r="W200" i="13"/>
  <c r="A3" i="13"/>
  <c r="B3" i="13"/>
  <c r="C3" i="13"/>
  <c r="D3" i="13"/>
  <c r="E3" i="13"/>
  <c r="F3" i="13"/>
  <c r="G3" i="13"/>
  <c r="H3" i="13"/>
  <c r="I3" i="13"/>
  <c r="J3" i="13"/>
  <c r="L3" i="13"/>
  <c r="M3" i="13"/>
  <c r="W3" i="13"/>
  <c r="A4" i="13"/>
  <c r="B4" i="13"/>
  <c r="C4" i="13"/>
  <c r="D4" i="13"/>
  <c r="E4" i="13"/>
  <c r="F4" i="13"/>
  <c r="G4" i="13"/>
  <c r="H4" i="13"/>
  <c r="I4" i="13"/>
  <c r="J4" i="13"/>
  <c r="L4" i="13"/>
  <c r="M4" i="13"/>
  <c r="W4" i="13"/>
  <c r="A5" i="13"/>
  <c r="B5" i="13"/>
  <c r="C5" i="13"/>
  <c r="D5" i="13"/>
  <c r="E5" i="13"/>
  <c r="F5" i="13"/>
  <c r="G5" i="13"/>
  <c r="H5" i="13"/>
  <c r="I5" i="13"/>
  <c r="J5" i="13"/>
  <c r="L5" i="13"/>
  <c r="M5" i="13"/>
  <c r="W5" i="13"/>
  <c r="A6" i="13"/>
  <c r="B6" i="13"/>
  <c r="C6" i="13"/>
  <c r="D6" i="13"/>
  <c r="E6" i="13"/>
  <c r="F6" i="13"/>
  <c r="G6" i="13"/>
  <c r="H6" i="13"/>
  <c r="I6" i="13"/>
  <c r="J6" i="13"/>
  <c r="K6" i="13"/>
  <c r="L6" i="13"/>
  <c r="M6" i="13"/>
  <c r="W6" i="13"/>
  <c r="A7" i="13"/>
  <c r="B7" i="13"/>
  <c r="C7" i="13"/>
  <c r="D7" i="13"/>
  <c r="E7" i="13"/>
  <c r="F7" i="13"/>
  <c r="G7" i="13"/>
  <c r="H7" i="13"/>
  <c r="I7" i="13"/>
  <c r="J7" i="13"/>
  <c r="L7" i="13"/>
  <c r="M7" i="13"/>
  <c r="W7" i="13"/>
  <c r="A8" i="13"/>
  <c r="B8" i="13"/>
  <c r="C8" i="13"/>
  <c r="D8" i="13"/>
  <c r="E8" i="13"/>
  <c r="F8" i="13"/>
  <c r="G8" i="13"/>
  <c r="H8" i="13"/>
  <c r="I8" i="13"/>
  <c r="J8" i="13"/>
  <c r="L8" i="13"/>
  <c r="M8" i="13"/>
  <c r="W8" i="13"/>
  <c r="A9" i="13"/>
  <c r="B9" i="13"/>
  <c r="C9" i="13"/>
  <c r="D9" i="13"/>
  <c r="E9" i="13"/>
  <c r="F9" i="13"/>
  <c r="G9" i="13"/>
  <c r="H9" i="13"/>
  <c r="I9" i="13"/>
  <c r="J9" i="13"/>
  <c r="L9" i="13"/>
  <c r="M9" i="13"/>
  <c r="W9" i="13"/>
  <c r="A10" i="13"/>
  <c r="B10" i="13"/>
  <c r="C10" i="13"/>
  <c r="D10" i="13"/>
  <c r="E10" i="13"/>
  <c r="F10" i="13"/>
  <c r="G10" i="13"/>
  <c r="H10" i="13"/>
  <c r="I10" i="13"/>
  <c r="J10" i="13"/>
  <c r="L10" i="13"/>
  <c r="M10" i="13"/>
  <c r="W10" i="13"/>
  <c r="A11" i="13"/>
  <c r="B11" i="13"/>
  <c r="C11" i="13"/>
  <c r="D11" i="13"/>
  <c r="E11" i="13"/>
  <c r="F11" i="13"/>
  <c r="G11" i="13"/>
  <c r="H11" i="13"/>
  <c r="I11" i="13"/>
  <c r="J11" i="13"/>
  <c r="L11" i="13"/>
  <c r="M11" i="13"/>
  <c r="W11" i="13"/>
  <c r="A12" i="13"/>
  <c r="B12" i="13"/>
  <c r="C12" i="13"/>
  <c r="D12" i="13"/>
  <c r="E12" i="13"/>
  <c r="F12" i="13"/>
  <c r="G12" i="13"/>
  <c r="H12" i="13"/>
  <c r="I12" i="13"/>
  <c r="J12" i="13"/>
  <c r="L12" i="13"/>
  <c r="M12" i="13"/>
  <c r="W12" i="13"/>
  <c r="A13" i="13"/>
  <c r="B13" i="13"/>
  <c r="C13" i="13"/>
  <c r="D13" i="13"/>
  <c r="E13" i="13"/>
  <c r="F13" i="13"/>
  <c r="G13" i="13"/>
  <c r="H13" i="13"/>
  <c r="I13" i="13"/>
  <c r="J13" i="13"/>
  <c r="K13" i="13"/>
  <c r="L13" i="13"/>
  <c r="M13" i="13"/>
  <c r="W13" i="13"/>
  <c r="A14" i="13"/>
  <c r="B14" i="13"/>
  <c r="C14" i="13"/>
  <c r="D14" i="13"/>
  <c r="E14" i="13"/>
  <c r="F14" i="13"/>
  <c r="G14" i="13"/>
  <c r="H14" i="13"/>
  <c r="I14" i="13"/>
  <c r="J14" i="13"/>
  <c r="L14" i="13"/>
  <c r="M14" i="13"/>
  <c r="W14" i="13"/>
  <c r="A15" i="13"/>
  <c r="B15" i="13"/>
  <c r="C15" i="13"/>
  <c r="D15" i="13"/>
  <c r="E15" i="13"/>
  <c r="F15" i="13"/>
  <c r="G15" i="13"/>
  <c r="H15" i="13"/>
  <c r="I15" i="13"/>
  <c r="J15" i="13"/>
  <c r="K15" i="13"/>
  <c r="L15" i="13"/>
  <c r="M15" i="13"/>
  <c r="W15" i="13"/>
  <c r="A16" i="13"/>
  <c r="B16" i="13"/>
  <c r="C16" i="13"/>
  <c r="D16" i="13"/>
  <c r="E16" i="13"/>
  <c r="F16" i="13"/>
  <c r="G16" i="13"/>
  <c r="H16" i="13"/>
  <c r="I16" i="13"/>
  <c r="J16" i="13"/>
  <c r="L16" i="13"/>
  <c r="M16" i="13"/>
  <c r="W16" i="13"/>
  <c r="A17" i="13"/>
  <c r="B17" i="13"/>
  <c r="C17" i="13"/>
  <c r="D17" i="13"/>
  <c r="E17" i="13"/>
  <c r="F17" i="13"/>
  <c r="G17" i="13"/>
  <c r="H17" i="13"/>
  <c r="I17" i="13"/>
  <c r="J17" i="13"/>
  <c r="L17" i="13"/>
  <c r="M17" i="13"/>
  <c r="W17" i="13"/>
  <c r="A18" i="13"/>
  <c r="B18" i="13"/>
  <c r="C18" i="13"/>
  <c r="D18" i="13"/>
  <c r="E18" i="13"/>
  <c r="F18" i="13"/>
  <c r="G18" i="13"/>
  <c r="H18" i="13"/>
  <c r="I18" i="13"/>
  <c r="J18" i="13"/>
  <c r="L18" i="13"/>
  <c r="M18" i="13"/>
  <c r="W18" i="13"/>
  <c r="A19" i="13"/>
  <c r="B19" i="13"/>
  <c r="C19" i="13"/>
  <c r="D19" i="13"/>
  <c r="E19" i="13"/>
  <c r="F19" i="13"/>
  <c r="G19" i="13"/>
  <c r="H19" i="13"/>
  <c r="I19" i="13"/>
  <c r="J19" i="13"/>
  <c r="L19" i="13"/>
  <c r="M19" i="13"/>
  <c r="W19" i="13"/>
  <c r="A20" i="13"/>
  <c r="B20" i="13"/>
  <c r="C20" i="13"/>
  <c r="D20" i="13"/>
  <c r="E20" i="13"/>
  <c r="F20" i="13"/>
  <c r="G20" i="13"/>
  <c r="H20" i="13"/>
  <c r="I20" i="13"/>
  <c r="J20" i="13"/>
  <c r="L20" i="13"/>
  <c r="M20" i="13"/>
  <c r="W20" i="13"/>
  <c r="A21" i="13"/>
  <c r="B21" i="13"/>
  <c r="C21" i="13"/>
  <c r="D21" i="13"/>
  <c r="E21" i="13"/>
  <c r="F21" i="13"/>
  <c r="G21" i="13"/>
  <c r="H21" i="13"/>
  <c r="I21" i="13"/>
  <c r="J21" i="13"/>
  <c r="L21" i="13"/>
  <c r="M21" i="13"/>
  <c r="W21" i="13"/>
  <c r="A22" i="13"/>
  <c r="B22" i="13"/>
  <c r="C22" i="13"/>
  <c r="D22" i="13"/>
  <c r="E22" i="13"/>
  <c r="F22" i="13"/>
  <c r="G22" i="13"/>
  <c r="H22" i="13"/>
  <c r="I22" i="13"/>
  <c r="J22" i="13"/>
  <c r="K22" i="13"/>
  <c r="L22" i="13"/>
  <c r="M22" i="13"/>
  <c r="W22" i="13"/>
  <c r="A23" i="13"/>
  <c r="B23" i="13"/>
  <c r="C23" i="13"/>
  <c r="D23" i="13"/>
  <c r="E23" i="13"/>
  <c r="F23" i="13"/>
  <c r="G23" i="13"/>
  <c r="H23" i="13"/>
  <c r="I23" i="13"/>
  <c r="J23" i="13"/>
  <c r="L23" i="13"/>
  <c r="M23" i="13"/>
  <c r="W23" i="13"/>
  <c r="A24" i="13"/>
  <c r="B24" i="13"/>
  <c r="C24" i="13"/>
  <c r="D24" i="13"/>
  <c r="E24" i="13"/>
  <c r="F24" i="13"/>
  <c r="G24" i="13"/>
  <c r="H24" i="13"/>
  <c r="I24" i="13"/>
  <c r="J24" i="13"/>
  <c r="L24" i="13"/>
  <c r="M24" i="13"/>
  <c r="W24" i="13"/>
  <c r="A25" i="13"/>
  <c r="B25" i="13"/>
  <c r="C25" i="13"/>
  <c r="D25" i="13"/>
  <c r="E25" i="13"/>
  <c r="F25" i="13"/>
  <c r="G25" i="13"/>
  <c r="H25" i="13"/>
  <c r="I25" i="13"/>
  <c r="J25" i="13"/>
  <c r="L25" i="13"/>
  <c r="M25" i="13"/>
  <c r="W25" i="13"/>
  <c r="A26" i="13"/>
  <c r="B26" i="13"/>
  <c r="C26" i="13"/>
  <c r="D26" i="13"/>
  <c r="E26" i="13"/>
  <c r="F26" i="13"/>
  <c r="G26" i="13"/>
  <c r="H26" i="13"/>
  <c r="I26" i="13"/>
  <c r="J26" i="13"/>
  <c r="L26" i="13"/>
  <c r="M26" i="13"/>
  <c r="W26" i="13"/>
  <c r="A27" i="13"/>
  <c r="B27" i="13"/>
  <c r="C27" i="13"/>
  <c r="D27" i="13"/>
  <c r="E27" i="13"/>
  <c r="F27" i="13"/>
  <c r="G27" i="13"/>
  <c r="H27" i="13"/>
  <c r="I27" i="13"/>
  <c r="J27" i="13"/>
  <c r="L27" i="13"/>
  <c r="M27" i="13"/>
  <c r="W27" i="13"/>
  <c r="A28" i="13"/>
  <c r="B28" i="13"/>
  <c r="C28" i="13"/>
  <c r="D28" i="13"/>
  <c r="E28" i="13"/>
  <c r="F28" i="13"/>
  <c r="G28" i="13"/>
  <c r="H28" i="13"/>
  <c r="I28" i="13"/>
  <c r="J28" i="13"/>
  <c r="L28" i="13"/>
  <c r="M28" i="13"/>
  <c r="W28" i="13"/>
  <c r="A2" i="13"/>
  <c r="B2" i="13"/>
  <c r="C2" i="13"/>
  <c r="D2" i="13"/>
  <c r="E2" i="13"/>
  <c r="F2" i="13"/>
  <c r="G2" i="13"/>
  <c r="H2" i="13"/>
  <c r="I2" i="13"/>
  <c r="J2" i="13"/>
  <c r="L2" i="13"/>
  <c r="M2" i="13"/>
  <c r="W2" i="13"/>
  <c r="M1" i="13"/>
  <c r="N1" i="13"/>
  <c r="O1" i="13"/>
  <c r="P1" i="13"/>
  <c r="Q1" i="13"/>
  <c r="R1" i="13"/>
  <c r="S1" i="13"/>
  <c r="T1" i="13"/>
  <c r="U1" i="13"/>
  <c r="V1" i="13"/>
  <c r="W1" i="13"/>
  <c r="A1" i="13"/>
  <c r="B1" i="13"/>
  <c r="C1" i="13"/>
  <c r="D1" i="13"/>
  <c r="E1" i="13"/>
  <c r="F1" i="13"/>
  <c r="G1" i="13"/>
  <c r="H1" i="13"/>
  <c r="I1" i="13"/>
  <c r="J1" i="13"/>
  <c r="K1" i="13"/>
  <c r="L1" i="13"/>
  <c r="D4" i="1"/>
  <c r="AE8" i="13"/>
  <c r="AE9" i="13"/>
  <c r="AE10" i="13"/>
  <c r="AE11" i="13"/>
  <c r="AE12" i="13"/>
  <c r="AE13" i="13"/>
  <c r="AE15" i="13"/>
  <c r="AE16" i="13"/>
  <c r="AE17" i="13"/>
  <c r="AE20" i="13"/>
  <c r="AE21" i="13"/>
  <c r="AE22" i="13"/>
  <c r="AE23" i="13"/>
  <c r="AE24" i="13"/>
  <c r="AE25" i="13"/>
  <c r="AE27" i="13"/>
  <c r="AE28" i="13"/>
  <c r="AE29" i="13"/>
  <c r="AE30" i="13"/>
  <c r="AE31" i="13"/>
  <c r="AE32" i="13"/>
  <c r="AE33" i="13"/>
  <c r="AE36" i="13"/>
  <c r="AE37" i="13"/>
  <c r="AE39" i="13"/>
  <c r="AE40" i="13"/>
  <c r="AE41" i="13"/>
  <c r="AE42" i="13"/>
  <c r="AE43" i="13"/>
  <c r="AE44" i="13"/>
  <c r="AE45" i="13"/>
  <c r="AE46" i="13"/>
  <c r="AE47" i="13"/>
  <c r="AE48" i="13"/>
  <c r="AE49" i="13"/>
  <c r="AE52" i="13"/>
  <c r="AE53" i="13"/>
  <c r="AE54" i="13"/>
  <c r="AE55" i="13"/>
  <c r="AE56" i="13"/>
  <c r="AE57" i="13"/>
  <c r="AE58" i="13"/>
  <c r="AE59" i="13"/>
  <c r="AE60" i="13"/>
  <c r="AE61" i="13"/>
  <c r="AE63" i="13"/>
  <c r="AE64" i="13"/>
  <c r="AE65" i="13"/>
  <c r="AE68" i="13"/>
  <c r="AE69" i="13"/>
  <c r="AE70" i="13"/>
  <c r="AE71" i="13"/>
  <c r="AE72" i="13"/>
  <c r="AE73" i="13"/>
  <c r="AE75" i="13"/>
  <c r="AE76" i="13"/>
  <c r="AE77" i="13"/>
  <c r="AE78" i="13"/>
  <c r="AE79" i="13"/>
  <c r="AE80" i="13"/>
  <c r="AE81" i="13"/>
  <c r="AE84" i="13"/>
  <c r="AE85" i="13"/>
  <c r="AE87" i="13"/>
  <c r="AE88" i="13"/>
  <c r="AE89" i="13"/>
  <c r="AE90" i="13"/>
  <c r="AE91" i="13"/>
  <c r="AE92" i="13"/>
  <c r="AE93" i="13"/>
  <c r="AE94" i="13"/>
  <c r="AE95" i="13"/>
  <c r="AE96" i="13"/>
  <c r="AE97" i="13"/>
  <c r="AE100" i="13"/>
  <c r="AE101" i="13"/>
  <c r="AE102" i="13"/>
  <c r="AE103" i="13"/>
  <c r="AE104" i="13"/>
  <c r="AE105" i="13"/>
  <c r="AE106" i="13"/>
  <c r="AE107" i="13"/>
  <c r="AE108" i="13"/>
  <c r="AE109" i="13"/>
  <c r="AE110" i="13"/>
  <c r="AE111" i="13"/>
  <c r="AE112" i="13"/>
  <c r="AE113" i="13"/>
  <c r="AE116" i="13"/>
  <c r="AE117" i="13"/>
  <c r="AE118" i="13"/>
  <c r="AE119" i="13"/>
  <c r="AE120" i="13"/>
  <c r="AE121" i="13"/>
  <c r="AE122" i="13"/>
  <c r="AE123" i="13"/>
  <c r="AE124" i="13"/>
  <c r="AE125" i="13"/>
  <c r="AE126" i="13"/>
  <c r="AE127" i="13"/>
  <c r="AE128" i="13"/>
  <c r="AE129" i="13"/>
  <c r="AE132" i="13"/>
  <c r="AE133" i="13"/>
  <c r="AE134" i="13"/>
  <c r="AE135" i="13"/>
  <c r="AE136" i="13"/>
  <c r="AE137" i="13"/>
  <c r="AE138" i="13"/>
  <c r="AE139" i="13"/>
  <c r="AE140" i="13"/>
  <c r="AE141" i="13"/>
  <c r="AE142" i="13"/>
  <c r="AE143" i="13"/>
  <c r="AE144" i="13"/>
  <c r="AE145" i="13"/>
  <c r="AE148" i="13"/>
  <c r="AE149" i="13"/>
  <c r="AE150" i="13"/>
  <c r="AE151" i="13"/>
  <c r="AE152" i="13"/>
  <c r="AE153" i="13"/>
  <c r="AE154" i="13"/>
  <c r="AE155" i="13"/>
  <c r="AE156" i="13"/>
  <c r="AE157" i="13"/>
  <c r="AE158" i="13"/>
  <c r="AE159" i="13"/>
  <c r="AE160" i="13"/>
  <c r="AE161" i="13"/>
  <c r="AE164" i="13"/>
  <c r="AE165" i="13"/>
  <c r="AE166" i="13"/>
  <c r="AE167" i="13"/>
  <c r="AE168" i="13"/>
  <c r="AE169" i="13"/>
  <c r="AE170" i="13"/>
  <c r="AE171" i="13"/>
  <c r="AE172" i="13"/>
  <c r="AE173" i="13"/>
  <c r="AE174" i="13"/>
  <c r="AE175" i="13"/>
  <c r="AE176" i="13"/>
  <c r="AE177" i="13"/>
  <c r="AE180" i="13"/>
  <c r="AE181" i="13"/>
  <c r="AE182" i="13"/>
  <c r="AE183" i="13"/>
  <c r="AE184" i="13"/>
  <c r="AE185" i="13"/>
  <c r="AE186" i="13"/>
  <c r="AE187" i="13"/>
  <c r="AE188" i="13"/>
  <c r="AE189" i="13"/>
  <c r="AE190" i="13"/>
  <c r="AE191" i="13"/>
  <c r="AE192" i="13"/>
  <c r="AE193" i="13"/>
  <c r="AE196" i="13"/>
  <c r="Z18" i="1"/>
  <c r="Z13" i="13" s="1"/>
  <c r="Z19" i="1"/>
  <c r="Z14" i="13" s="1"/>
  <c r="Z20" i="1"/>
  <c r="Z21" i="1"/>
  <c r="Z16" i="13" s="1"/>
  <c r="Z22" i="1"/>
  <c r="Z17" i="13" s="1"/>
  <c r="Z23" i="1"/>
  <c r="Z18" i="13" s="1"/>
  <c r="Z24" i="1"/>
  <c r="Z19" i="13" s="1"/>
  <c r="Z25" i="1"/>
  <c r="Z20" i="13" s="1"/>
  <c r="Z26" i="1"/>
  <c r="Z21" i="13" s="1"/>
  <c r="Z27" i="1"/>
  <c r="Z22" i="13" s="1"/>
  <c r="Z28" i="1"/>
  <c r="Z23" i="13" s="1"/>
  <c r="Z29" i="1"/>
  <c r="Z24" i="13" s="1"/>
  <c r="Z30" i="1"/>
  <c r="Z25" i="13" s="1"/>
  <c r="Z31" i="1"/>
  <c r="Z26" i="13" s="1"/>
  <c r="Z32" i="1"/>
  <c r="Z33" i="1"/>
  <c r="Z28" i="13" s="1"/>
  <c r="Z34" i="1"/>
  <c r="Z29" i="13" s="1"/>
  <c r="Z35" i="1"/>
  <c r="Z30" i="13" s="1"/>
  <c r="Z36" i="1"/>
  <c r="Z31" i="13" s="1"/>
  <c r="Z37" i="1"/>
  <c r="Z32" i="13" s="1"/>
  <c r="Z38" i="1"/>
  <c r="Z33" i="13" s="1"/>
  <c r="Z39" i="1"/>
  <c r="Z34" i="13" s="1"/>
  <c r="Z40" i="1"/>
  <c r="Z35" i="13" s="1"/>
  <c r="Z41" i="1"/>
  <c r="Z36" i="13" s="1"/>
  <c r="Z42" i="1"/>
  <c r="Z37" i="13" s="1"/>
  <c r="Z43" i="1"/>
  <c r="Z38" i="13" s="1"/>
  <c r="Z44" i="1"/>
  <c r="Z45" i="1"/>
  <c r="Z40" i="13" s="1"/>
  <c r="Z46" i="1"/>
  <c r="Z41" i="13" s="1"/>
  <c r="Z47" i="1"/>
  <c r="Z42" i="13" s="1"/>
  <c r="Z48" i="1"/>
  <c r="Z43" i="13" s="1"/>
  <c r="Z49" i="1"/>
  <c r="Z44" i="13" s="1"/>
  <c r="Z50" i="1"/>
  <c r="Z45" i="13" s="1"/>
  <c r="Z51" i="1"/>
  <c r="Z46" i="13" s="1"/>
  <c r="Z52" i="1"/>
  <c r="Z47" i="13" s="1"/>
  <c r="Z53" i="1"/>
  <c r="Z48" i="13" s="1"/>
  <c r="Z54" i="1"/>
  <c r="Z49" i="13" s="1"/>
  <c r="Z55" i="1"/>
  <c r="Z50" i="13" s="1"/>
  <c r="Z56" i="1"/>
  <c r="Z57" i="1"/>
  <c r="Z52" i="13" s="1"/>
  <c r="Z58" i="1"/>
  <c r="Z53" i="13" s="1"/>
  <c r="Z59" i="1"/>
  <c r="Z54" i="13" s="1"/>
  <c r="Z60" i="1"/>
  <c r="Z55" i="13" s="1"/>
  <c r="Z61" i="1"/>
  <c r="Z56" i="13" s="1"/>
  <c r="Z62" i="1"/>
  <c r="Z57" i="13" s="1"/>
  <c r="Z63" i="1"/>
  <c r="Z58" i="13" s="1"/>
  <c r="Z64" i="1"/>
  <c r="Z59" i="13" s="1"/>
  <c r="Z65" i="1"/>
  <c r="Z60" i="13" s="1"/>
  <c r="Z66" i="1"/>
  <c r="Z61" i="13" s="1"/>
  <c r="Z67" i="1"/>
  <c r="Z62" i="13" s="1"/>
  <c r="Z68" i="1"/>
  <c r="Z69" i="1"/>
  <c r="Z64" i="13" s="1"/>
  <c r="Z70" i="1"/>
  <c r="Z65" i="13" s="1"/>
  <c r="Z71" i="1"/>
  <c r="Z66" i="13" s="1"/>
  <c r="Z72" i="1"/>
  <c r="Z67" i="13" s="1"/>
  <c r="Z73" i="1"/>
  <c r="Z68" i="13" s="1"/>
  <c r="Z74" i="1"/>
  <c r="Z69" i="13" s="1"/>
  <c r="Z75" i="1"/>
  <c r="Z70" i="13" s="1"/>
  <c r="Z76" i="1"/>
  <c r="Z71" i="13" s="1"/>
  <c r="Z77" i="1"/>
  <c r="Z72" i="13" s="1"/>
  <c r="Z78" i="1"/>
  <c r="Z73" i="13" s="1"/>
  <c r="Z79" i="1"/>
  <c r="Z74" i="13" s="1"/>
  <c r="Z80" i="1"/>
  <c r="Z81" i="1"/>
  <c r="Z76" i="13" s="1"/>
  <c r="Z82" i="1"/>
  <c r="Z77" i="13" s="1"/>
  <c r="Z83" i="1"/>
  <c r="Z78" i="13" s="1"/>
  <c r="Z84" i="1"/>
  <c r="Z79" i="13" s="1"/>
  <c r="Z85" i="1"/>
  <c r="Z80" i="13" s="1"/>
  <c r="Z86" i="1"/>
  <c r="Z81" i="13" s="1"/>
  <c r="Z87" i="1"/>
  <c r="Z82" i="13" s="1"/>
  <c r="Z88" i="1"/>
  <c r="Z83" i="13" s="1"/>
  <c r="Z89" i="1"/>
  <c r="Z84" i="13" s="1"/>
  <c r="Z90" i="1"/>
  <c r="Z85" i="13" s="1"/>
  <c r="Z91" i="1"/>
  <c r="Z86" i="13" s="1"/>
  <c r="Z92" i="1"/>
  <c r="Z93" i="1"/>
  <c r="Z88" i="13" s="1"/>
  <c r="Z94" i="1"/>
  <c r="Z89" i="13" s="1"/>
  <c r="Z95" i="1"/>
  <c r="Z90" i="13" s="1"/>
  <c r="Z96" i="1"/>
  <c r="Z91" i="13" s="1"/>
  <c r="Z97" i="1"/>
  <c r="Z92" i="13" s="1"/>
  <c r="Z98" i="1"/>
  <c r="Z93" i="13" s="1"/>
  <c r="Z99" i="1"/>
  <c r="Z94" i="13" s="1"/>
  <c r="Z8" i="1"/>
  <c r="AE3" i="13" s="1"/>
  <c r="Z9" i="1"/>
  <c r="AE4" i="13" s="1"/>
  <c r="Z10" i="1"/>
  <c r="AE5" i="13" s="1"/>
  <c r="Z11" i="1"/>
  <c r="AE6" i="13" s="1"/>
  <c r="Z12" i="1"/>
  <c r="AE7" i="13" s="1"/>
  <c r="Z13" i="1"/>
  <c r="Z8" i="13" s="1"/>
  <c r="Z14" i="1"/>
  <c r="Z9" i="13" s="1"/>
  <c r="Z15" i="1"/>
  <c r="Z10" i="13" s="1"/>
  <c r="Z16" i="1"/>
  <c r="Z11" i="13" s="1"/>
  <c r="Z17" i="1"/>
  <c r="Z12" i="13" s="1"/>
  <c r="F6" i="10" a="1"/>
  <c r="F6" i="10" s="1"/>
  <c r="D2" i="1"/>
  <c r="O11" i="13"/>
  <c r="R12" i="13"/>
  <c r="S12" i="13"/>
  <c r="O13" i="13"/>
  <c r="R13" i="13"/>
  <c r="S13" i="13"/>
  <c r="O14" i="13"/>
  <c r="S14" i="13"/>
  <c r="O16" i="13"/>
  <c r="R16" i="13"/>
  <c r="S16" i="13"/>
  <c r="O17" i="13"/>
  <c r="R17" i="13"/>
  <c r="S17" i="13"/>
  <c r="P19" i="13"/>
  <c r="O20" i="13"/>
  <c r="R20" i="13"/>
  <c r="S20" i="13"/>
  <c r="O21" i="13"/>
  <c r="O22" i="13"/>
  <c r="R22" i="13"/>
  <c r="S22" i="13"/>
  <c r="O23" i="13"/>
  <c r="R24" i="13"/>
  <c r="O25" i="13"/>
  <c r="S25" i="13"/>
  <c r="R26" i="13"/>
  <c r="S26" i="13"/>
  <c r="O27" i="13"/>
  <c r="S27" i="13"/>
  <c r="O28" i="13"/>
  <c r="O29" i="13"/>
  <c r="O30" i="13"/>
  <c r="O31" i="13"/>
  <c r="R31" i="13"/>
  <c r="S32" i="13"/>
  <c r="O33" i="13"/>
  <c r="S33" i="13"/>
  <c r="O34" i="13"/>
  <c r="R34" i="13"/>
  <c r="R35" i="13"/>
  <c r="O37" i="13"/>
  <c r="R37" i="13"/>
  <c r="S37" i="13"/>
  <c r="O40" i="13"/>
  <c r="P40" i="13"/>
  <c r="R40" i="13"/>
  <c r="O41" i="13"/>
  <c r="P41" i="13"/>
  <c r="O42" i="13"/>
  <c r="O43" i="13"/>
  <c r="P43" i="13"/>
  <c r="R43" i="13"/>
  <c r="S43" i="13"/>
  <c r="O44" i="13"/>
  <c r="O45" i="13"/>
  <c r="P45" i="13"/>
  <c r="P46" i="13"/>
  <c r="R46" i="13"/>
  <c r="P47" i="13"/>
  <c r="R47" i="13"/>
  <c r="O48" i="13"/>
  <c r="P48" i="13"/>
  <c r="R48" i="13"/>
  <c r="O50" i="13"/>
  <c r="R50" i="13"/>
  <c r="O51" i="13"/>
  <c r="P51" i="13"/>
  <c r="R51" i="13"/>
  <c r="S51" i="13"/>
  <c r="O52" i="13"/>
  <c r="P52" i="13"/>
  <c r="P53" i="13"/>
  <c r="O54" i="13"/>
  <c r="P54" i="13"/>
  <c r="R54" i="13"/>
  <c r="S54" i="13"/>
  <c r="P55" i="13"/>
  <c r="R56" i="13"/>
  <c r="S56" i="13"/>
  <c r="O57" i="13"/>
  <c r="P57" i="13"/>
  <c r="S57" i="13"/>
  <c r="O58" i="13"/>
  <c r="P58" i="13"/>
  <c r="O60" i="13"/>
  <c r="R60" i="13"/>
  <c r="S60" i="13"/>
  <c r="O61" i="13"/>
  <c r="P61" i="13"/>
  <c r="S61" i="13"/>
  <c r="R62" i="13"/>
  <c r="O63" i="13"/>
  <c r="P63" i="13"/>
  <c r="R63" i="13"/>
  <c r="S63" i="13"/>
  <c r="P64" i="13"/>
  <c r="P66" i="13"/>
  <c r="R66" i="13"/>
  <c r="S66" i="13"/>
  <c r="P67" i="13"/>
  <c r="R67" i="13"/>
  <c r="S67" i="13"/>
  <c r="O68" i="13"/>
  <c r="P68" i="13"/>
  <c r="O69" i="13"/>
  <c r="R69" i="13"/>
  <c r="S69" i="13"/>
  <c r="P70" i="13"/>
  <c r="R70" i="13"/>
  <c r="S70" i="13"/>
  <c r="P71" i="13"/>
  <c r="P72" i="13"/>
  <c r="O73" i="13"/>
  <c r="P73" i="13"/>
  <c r="S73" i="13"/>
  <c r="O74" i="13"/>
  <c r="P74" i="13"/>
  <c r="R75" i="13"/>
  <c r="O76" i="13"/>
  <c r="R76" i="13"/>
  <c r="S76" i="13"/>
  <c r="O77" i="13"/>
  <c r="O78" i="13"/>
  <c r="S78" i="13"/>
  <c r="O79" i="13"/>
  <c r="P79" i="13"/>
  <c r="O81" i="13"/>
  <c r="P82" i="13"/>
  <c r="R82" i="13"/>
  <c r="O83" i="13"/>
  <c r="P83" i="13"/>
  <c r="R83" i="13"/>
  <c r="O84" i="13"/>
  <c r="R84" i="13"/>
  <c r="S84" i="13"/>
  <c r="P85" i="13"/>
  <c r="S85" i="13"/>
  <c r="O86" i="13"/>
  <c r="P86" i="13"/>
  <c r="R86" i="13"/>
  <c r="R88" i="13"/>
  <c r="O89" i="13"/>
  <c r="P89" i="13"/>
  <c r="P90" i="13"/>
  <c r="R90" i="13"/>
  <c r="S90" i="13"/>
  <c r="O91" i="13"/>
  <c r="O92" i="13"/>
  <c r="R92" i="13"/>
  <c r="P93" i="13"/>
  <c r="S93" i="13"/>
  <c r="O94" i="13"/>
  <c r="P94" i="13"/>
  <c r="O95" i="13"/>
  <c r="P95" i="13"/>
  <c r="R95" i="13"/>
  <c r="P96" i="13"/>
  <c r="R96" i="13"/>
  <c r="S96" i="13"/>
  <c r="O97" i="13"/>
  <c r="P97" i="13"/>
  <c r="P98" i="13"/>
  <c r="O99" i="13"/>
  <c r="P99" i="13"/>
  <c r="O100" i="13"/>
  <c r="P100" i="13"/>
  <c r="R100" i="13"/>
  <c r="S100" i="13"/>
  <c r="O102" i="13"/>
  <c r="P102" i="13"/>
  <c r="O103" i="13"/>
  <c r="P103" i="13"/>
  <c r="R103" i="13"/>
  <c r="S103" i="13"/>
  <c r="O104" i="13"/>
  <c r="P104" i="13"/>
  <c r="O105" i="13"/>
  <c r="P105" i="13"/>
  <c r="O106" i="13"/>
  <c r="P106" i="13"/>
  <c r="S106" i="13"/>
  <c r="O107" i="13"/>
  <c r="P107" i="13"/>
  <c r="P108" i="13"/>
  <c r="O109" i="13"/>
  <c r="P109" i="13"/>
  <c r="R109" i="13"/>
  <c r="S109" i="13"/>
  <c r="O110" i="13"/>
  <c r="P110" i="13"/>
  <c r="O111" i="13"/>
  <c r="P111" i="13"/>
  <c r="O112" i="13"/>
  <c r="P112" i="13"/>
  <c r="R112" i="13"/>
  <c r="O113" i="13"/>
  <c r="P113" i="13"/>
  <c r="O114" i="13"/>
  <c r="O115" i="13"/>
  <c r="R115" i="13"/>
  <c r="O116" i="13"/>
  <c r="P116" i="13"/>
  <c r="S116" i="13"/>
  <c r="O117" i="13"/>
  <c r="P117" i="13"/>
  <c r="P118" i="13"/>
  <c r="S118" i="13"/>
  <c r="O119" i="13"/>
  <c r="P119" i="13"/>
  <c r="O120" i="13"/>
  <c r="P120" i="13"/>
  <c r="S120" i="13"/>
  <c r="O121" i="13"/>
  <c r="O122" i="13"/>
  <c r="P122" i="13"/>
  <c r="R122" i="13"/>
  <c r="S122" i="13"/>
  <c r="O123" i="13"/>
  <c r="P123" i="13"/>
  <c r="O125" i="13"/>
  <c r="P125" i="13"/>
  <c r="R125" i="13"/>
  <c r="S125" i="13"/>
  <c r="O126" i="13"/>
  <c r="S126" i="13"/>
  <c r="O127" i="13"/>
  <c r="O128" i="13"/>
  <c r="P128" i="13"/>
  <c r="P129" i="13"/>
  <c r="P130" i="13"/>
  <c r="R130" i="13"/>
  <c r="O132" i="13"/>
  <c r="P132" i="13"/>
  <c r="O133" i="13"/>
  <c r="R133" i="13"/>
  <c r="O135" i="13"/>
  <c r="S135" i="13"/>
  <c r="O136" i="13"/>
  <c r="P136" i="13"/>
  <c r="S136" i="13"/>
  <c r="O137" i="13"/>
  <c r="P137" i="13"/>
  <c r="O138" i="13"/>
  <c r="P138" i="13"/>
  <c r="R138" i="13"/>
  <c r="O139" i="13"/>
  <c r="P139" i="13"/>
  <c r="P140" i="13"/>
  <c r="R141" i="13"/>
  <c r="S141" i="13"/>
  <c r="O142" i="13"/>
  <c r="P142" i="13"/>
  <c r="O143" i="13"/>
  <c r="P143" i="13"/>
  <c r="R143" i="13"/>
  <c r="O145" i="13"/>
  <c r="P145" i="13"/>
  <c r="R145" i="13"/>
  <c r="S145" i="13"/>
  <c r="O146" i="13"/>
  <c r="P146" i="13"/>
  <c r="S146" i="13"/>
  <c r="O147" i="13"/>
  <c r="O148" i="13"/>
  <c r="P148" i="13"/>
  <c r="S148" i="13"/>
  <c r="O149" i="13"/>
  <c r="R149" i="13"/>
  <c r="O150" i="13"/>
  <c r="O151" i="13"/>
  <c r="P151" i="13"/>
  <c r="R151" i="13"/>
  <c r="S151" i="13"/>
  <c r="O152" i="13"/>
  <c r="P152" i="13"/>
  <c r="P153" i="13"/>
  <c r="O155" i="13"/>
  <c r="P155" i="13"/>
  <c r="O156" i="13"/>
  <c r="P156" i="13"/>
  <c r="R156" i="13"/>
  <c r="O158" i="13"/>
  <c r="P158" i="13"/>
  <c r="O159" i="13"/>
  <c r="P159" i="13"/>
  <c r="R159" i="13"/>
  <c r="S159" i="13"/>
  <c r="O160" i="13"/>
  <c r="P160" i="13"/>
  <c r="O161" i="13"/>
  <c r="P161" i="13"/>
  <c r="O162" i="13"/>
  <c r="P162" i="13"/>
  <c r="O163" i="13"/>
  <c r="P163" i="13"/>
  <c r="O165" i="13"/>
  <c r="S165" i="13"/>
  <c r="O166" i="13"/>
  <c r="P166" i="13"/>
  <c r="R166" i="13"/>
  <c r="S166" i="13"/>
  <c r="O168" i="13"/>
  <c r="P168" i="13"/>
  <c r="O169" i="13"/>
  <c r="P169" i="13"/>
  <c r="R169" i="13"/>
  <c r="S169" i="13"/>
  <c r="O170" i="13"/>
  <c r="O171" i="13"/>
  <c r="P171" i="13"/>
  <c r="S171" i="13"/>
  <c r="O172" i="13"/>
  <c r="P172" i="13"/>
  <c r="R172" i="13"/>
  <c r="O173" i="13"/>
  <c r="P173" i="13"/>
  <c r="O174" i="13"/>
  <c r="P174" i="13"/>
  <c r="O175" i="13"/>
  <c r="P175" i="13"/>
  <c r="R175" i="13"/>
  <c r="O176" i="13"/>
  <c r="P176" i="13"/>
  <c r="P177" i="13"/>
  <c r="O178" i="13"/>
  <c r="P178" i="13"/>
  <c r="S178" i="13"/>
  <c r="O179" i="13"/>
  <c r="P179" i="13"/>
  <c r="O180" i="13"/>
  <c r="S180" i="13"/>
  <c r="O181" i="13"/>
  <c r="P181" i="13"/>
  <c r="O182" i="13"/>
  <c r="P182" i="13"/>
  <c r="S182" i="13"/>
  <c r="O183" i="13"/>
  <c r="P183" i="13"/>
  <c r="P185" i="13"/>
  <c r="S185" i="13"/>
  <c r="O186" i="13"/>
  <c r="P186" i="13"/>
  <c r="R186" i="13"/>
  <c r="P187" i="13"/>
  <c r="O188" i="13"/>
  <c r="R188" i="13"/>
  <c r="O189" i="13"/>
  <c r="P189" i="13"/>
  <c r="S189" i="13"/>
  <c r="O191" i="13"/>
  <c r="P191" i="13"/>
  <c r="P192" i="13"/>
  <c r="R192" i="13"/>
  <c r="O193" i="13"/>
  <c r="O195" i="13"/>
  <c r="P195" i="13"/>
  <c r="R195" i="13"/>
  <c r="O196" i="13"/>
  <c r="AD40" i="1"/>
  <c r="AD35" i="13" s="1"/>
  <c r="AD41" i="1"/>
  <c r="AD36" i="13" s="1"/>
  <c r="AD42" i="1"/>
  <c r="AD37" i="13" s="1"/>
  <c r="AD43" i="1"/>
  <c r="AD38" i="13" s="1"/>
  <c r="AD44" i="1"/>
  <c r="AD39" i="13" s="1"/>
  <c r="AD45" i="1"/>
  <c r="AD40" i="13" s="1"/>
  <c r="AD46" i="1"/>
  <c r="AD41" i="13" s="1"/>
  <c r="AD47" i="1"/>
  <c r="AD42" i="13" s="1"/>
  <c r="AD48" i="1"/>
  <c r="AD43" i="13" s="1"/>
  <c r="AD49" i="1"/>
  <c r="AD44" i="13" s="1"/>
  <c r="AD50" i="1"/>
  <c r="AD45" i="13" s="1"/>
  <c r="AD51" i="1"/>
  <c r="AD46" i="13" s="1"/>
  <c r="AD52" i="1"/>
  <c r="AD47" i="13" s="1"/>
  <c r="AD53" i="1"/>
  <c r="AD48" i="13" s="1"/>
  <c r="AD54" i="1"/>
  <c r="AD49" i="13" s="1"/>
  <c r="AD55" i="1"/>
  <c r="AD50" i="13" s="1"/>
  <c r="AD56" i="1"/>
  <c r="AD51" i="13" s="1"/>
  <c r="AD57" i="1"/>
  <c r="AD52" i="13" s="1"/>
  <c r="AD58" i="1"/>
  <c r="AD53" i="13" s="1"/>
  <c r="AD59" i="1"/>
  <c r="AD54" i="13" s="1"/>
  <c r="AD60" i="1"/>
  <c r="AD55" i="13" s="1"/>
  <c r="AD61" i="1"/>
  <c r="AD56" i="13" s="1"/>
  <c r="AD62" i="1"/>
  <c r="AD57" i="13" s="1"/>
  <c r="AD63" i="1"/>
  <c r="AD58" i="13" s="1"/>
  <c r="AD64" i="1"/>
  <c r="AD59" i="13" s="1"/>
  <c r="AD65" i="1"/>
  <c r="AD60" i="13" s="1"/>
  <c r="AD66" i="1"/>
  <c r="AD61" i="13" s="1"/>
  <c r="AD67" i="1"/>
  <c r="AD62" i="13" s="1"/>
  <c r="AD68" i="1"/>
  <c r="AD63" i="13" s="1"/>
  <c r="AD69" i="1"/>
  <c r="AD64" i="13" s="1"/>
  <c r="AD70" i="1"/>
  <c r="AD65" i="13" s="1"/>
  <c r="AD71" i="1"/>
  <c r="AD66" i="13" s="1"/>
  <c r="AD72" i="1"/>
  <c r="AD67" i="13" s="1"/>
  <c r="AD73" i="1"/>
  <c r="AD68" i="13" s="1"/>
  <c r="AD74" i="1"/>
  <c r="AD69" i="13" s="1"/>
  <c r="AD75" i="1"/>
  <c r="AD70" i="13" s="1"/>
  <c r="AD76" i="1"/>
  <c r="AD71" i="13" s="1"/>
  <c r="AD77" i="1"/>
  <c r="AD72" i="13" s="1"/>
  <c r="AD78" i="1"/>
  <c r="AD73" i="13" s="1"/>
  <c r="AD79" i="1"/>
  <c r="AD74" i="13" s="1"/>
  <c r="AD80" i="1"/>
  <c r="AD75" i="13" s="1"/>
  <c r="AD81" i="1"/>
  <c r="AD76" i="13" s="1"/>
  <c r="AD82" i="1"/>
  <c r="AD77" i="13" s="1"/>
  <c r="AD83" i="1"/>
  <c r="AD78" i="13" s="1"/>
  <c r="AD84" i="1"/>
  <c r="AD79" i="13" s="1"/>
  <c r="AD85" i="1"/>
  <c r="AD80" i="13" s="1"/>
  <c r="AD86" i="1"/>
  <c r="AD81" i="13" s="1"/>
  <c r="AD87" i="1"/>
  <c r="AD82" i="13" s="1"/>
  <c r="AD88" i="1"/>
  <c r="AD83" i="13" s="1"/>
  <c r="AD89" i="1"/>
  <c r="AD84" i="13" s="1"/>
  <c r="AD90" i="1"/>
  <c r="AD85" i="13" s="1"/>
  <c r="AD91" i="1"/>
  <c r="AD86" i="13" s="1"/>
  <c r="AD92" i="1"/>
  <c r="AD87" i="13" s="1"/>
  <c r="AD93" i="1"/>
  <c r="AD88" i="13" s="1"/>
  <c r="AD94" i="1"/>
  <c r="AD89" i="13" s="1"/>
  <c r="AD95" i="1"/>
  <c r="AD90" i="13" s="1"/>
  <c r="AD96" i="1"/>
  <c r="AD91" i="13" s="1"/>
  <c r="AD97" i="1"/>
  <c r="AD92" i="13" s="1"/>
  <c r="AD98" i="1"/>
  <c r="AD93" i="13" s="1"/>
  <c r="AD99" i="1"/>
  <c r="AD94" i="13" s="1"/>
  <c r="AA44" i="1"/>
  <c r="AA39" i="13" s="1"/>
  <c r="AA45" i="1"/>
  <c r="AA40" i="13" s="1"/>
  <c r="AA46" i="1"/>
  <c r="AA41" i="13" s="1"/>
  <c r="AA47" i="1"/>
  <c r="AA42" i="13" s="1"/>
  <c r="AA48" i="1"/>
  <c r="AA43" i="13" s="1"/>
  <c r="AA49" i="1"/>
  <c r="AA44" i="13" s="1"/>
  <c r="AA50" i="1"/>
  <c r="AA45" i="13" s="1"/>
  <c r="AA51" i="1"/>
  <c r="AA46" i="13" s="1"/>
  <c r="AA52" i="1"/>
  <c r="AA47" i="13" s="1"/>
  <c r="AA53" i="1"/>
  <c r="AA48" i="13" s="1"/>
  <c r="AA54" i="1"/>
  <c r="AA49" i="13" s="1"/>
  <c r="AA55" i="1"/>
  <c r="AA50" i="13" s="1"/>
  <c r="AA56" i="1"/>
  <c r="AA51" i="13" s="1"/>
  <c r="AA57" i="1"/>
  <c r="AA52" i="13" s="1"/>
  <c r="AA58" i="1"/>
  <c r="AA53" i="13" s="1"/>
  <c r="AA59" i="1"/>
  <c r="AA54" i="13" s="1"/>
  <c r="AA60" i="1"/>
  <c r="AA55" i="13" s="1"/>
  <c r="AA61" i="1"/>
  <c r="AA56" i="13" s="1"/>
  <c r="AA62" i="1"/>
  <c r="AA57" i="13" s="1"/>
  <c r="AA63" i="1"/>
  <c r="AA58" i="13" s="1"/>
  <c r="AA64" i="1"/>
  <c r="AA59" i="13" s="1"/>
  <c r="AA65" i="1"/>
  <c r="AA60" i="13" s="1"/>
  <c r="AA66" i="1"/>
  <c r="AA61" i="13" s="1"/>
  <c r="AA67" i="1"/>
  <c r="AA62" i="13" s="1"/>
  <c r="AA68" i="1"/>
  <c r="AA63" i="13" s="1"/>
  <c r="AA69" i="1"/>
  <c r="AA64" i="13" s="1"/>
  <c r="AA70" i="1"/>
  <c r="AA65" i="13" s="1"/>
  <c r="AA71" i="1"/>
  <c r="AA66" i="13" s="1"/>
  <c r="AA72" i="1"/>
  <c r="AA67" i="13" s="1"/>
  <c r="AA73" i="1"/>
  <c r="AA68" i="13" s="1"/>
  <c r="AA74" i="1"/>
  <c r="AA69" i="13" s="1"/>
  <c r="AA75" i="1"/>
  <c r="AA70" i="13" s="1"/>
  <c r="AA76" i="1"/>
  <c r="AA71" i="13" s="1"/>
  <c r="AA77" i="1"/>
  <c r="AA72" i="13" s="1"/>
  <c r="AA78" i="1"/>
  <c r="AA73" i="13" s="1"/>
  <c r="AA79" i="1"/>
  <c r="AA74" i="13" s="1"/>
  <c r="AA80" i="1"/>
  <c r="AA75" i="13" s="1"/>
  <c r="AA81" i="1"/>
  <c r="AA76" i="13" s="1"/>
  <c r="AA82" i="1"/>
  <c r="AA77" i="13" s="1"/>
  <c r="AA83" i="1"/>
  <c r="AA78" i="13" s="1"/>
  <c r="AA84" i="1"/>
  <c r="AA79" i="13" s="1"/>
  <c r="AA85" i="1"/>
  <c r="AA80" i="13" s="1"/>
  <c r="AA86" i="1"/>
  <c r="AA81" i="13" s="1"/>
  <c r="AA87" i="1"/>
  <c r="AA82" i="13" s="1"/>
  <c r="AA88" i="1"/>
  <c r="AA83" i="13" s="1"/>
  <c r="AA89" i="1"/>
  <c r="AA84" i="13" s="1"/>
  <c r="AA90" i="1"/>
  <c r="AA85" i="13" s="1"/>
  <c r="AA91" i="1"/>
  <c r="AA86" i="13" s="1"/>
  <c r="AA92" i="1"/>
  <c r="AA87" i="13" s="1"/>
  <c r="AA93" i="1"/>
  <c r="AA88" i="13" s="1"/>
  <c r="AA94" i="1"/>
  <c r="AA89" i="13" s="1"/>
  <c r="AA95" i="1"/>
  <c r="AA90" i="13" s="1"/>
  <c r="AA96" i="1"/>
  <c r="AA91" i="13" s="1"/>
  <c r="AA97" i="1"/>
  <c r="AA92" i="13" s="1"/>
  <c r="AA98" i="1"/>
  <c r="AA93" i="13" s="1"/>
  <c r="AA99" i="1"/>
  <c r="AA94" i="13" s="1"/>
  <c r="AA95" i="13"/>
  <c r="AA96" i="13"/>
  <c r="AA97" i="13"/>
  <c r="AA98" i="13"/>
  <c r="AA99" i="13"/>
  <c r="AA100" i="13"/>
  <c r="AA101" i="13"/>
  <c r="AA102" i="13"/>
  <c r="AA103" i="13"/>
  <c r="AA104" i="13"/>
  <c r="AA105" i="13"/>
  <c r="AA106" i="13"/>
  <c r="AA107" i="13"/>
  <c r="AA108" i="13"/>
  <c r="AA109" i="13"/>
  <c r="AA110" i="13"/>
  <c r="AA111" i="13"/>
  <c r="AA112" i="13"/>
  <c r="AA113" i="13"/>
  <c r="AA114" i="13"/>
  <c r="AA115" i="13"/>
  <c r="AA116" i="13"/>
  <c r="AA117" i="13"/>
  <c r="AA118" i="13"/>
  <c r="AA119" i="13"/>
  <c r="AA120" i="13"/>
  <c r="AA121" i="13"/>
  <c r="AA122" i="13"/>
  <c r="AA123" i="13"/>
  <c r="AA124" i="13"/>
  <c r="AA125" i="13"/>
  <c r="AA126" i="13"/>
  <c r="AA127" i="13"/>
  <c r="AA128" i="13"/>
  <c r="AA129" i="13"/>
  <c r="AA130" i="13"/>
  <c r="AA131" i="13"/>
  <c r="AA132" i="13"/>
  <c r="AA133" i="13"/>
  <c r="AA134" i="13"/>
  <c r="AA135" i="13"/>
  <c r="AA136" i="13"/>
  <c r="AA137" i="13"/>
  <c r="AA138" i="13"/>
  <c r="AA139" i="13"/>
  <c r="AA140" i="13"/>
  <c r="AA141" i="13"/>
  <c r="AA142" i="13"/>
  <c r="AA143" i="13"/>
  <c r="AA144" i="13"/>
  <c r="AA145" i="13"/>
  <c r="AA146" i="13"/>
  <c r="AA147" i="13"/>
  <c r="AA148" i="13"/>
  <c r="AA149" i="13"/>
  <c r="AA150" i="13"/>
  <c r="AA151" i="13"/>
  <c r="AA152" i="13"/>
  <c r="AA153" i="13"/>
  <c r="AA154" i="13"/>
  <c r="AA155" i="13"/>
  <c r="AA156" i="13"/>
  <c r="AA157" i="13"/>
  <c r="AA158" i="13"/>
  <c r="AA159" i="13"/>
  <c r="AA160" i="13"/>
  <c r="AA161" i="13"/>
  <c r="AA162" i="13"/>
  <c r="AA163" i="13"/>
  <c r="AA164" i="13"/>
  <c r="AA165" i="13"/>
  <c r="AA166" i="13"/>
  <c r="AA167" i="13"/>
  <c r="AA168" i="13"/>
  <c r="AA169" i="13"/>
  <c r="AA170" i="13"/>
  <c r="AA171" i="13"/>
  <c r="AA172" i="13"/>
  <c r="AA173" i="13"/>
  <c r="AA174" i="13"/>
  <c r="AA175" i="13"/>
  <c r="AA176" i="13"/>
  <c r="AA177" i="13"/>
  <c r="AA178" i="13"/>
  <c r="AA179" i="13"/>
  <c r="AA180" i="13"/>
  <c r="AA181" i="13"/>
  <c r="AA182" i="13"/>
  <c r="AA183" i="13"/>
  <c r="AA184" i="13"/>
  <c r="AA185" i="13"/>
  <c r="AA186" i="13"/>
  <c r="AA187" i="13"/>
  <c r="AA188" i="13"/>
  <c r="AA189" i="13"/>
  <c r="AA190" i="13"/>
  <c r="AA191" i="13"/>
  <c r="AA192" i="13"/>
  <c r="AA193" i="13"/>
  <c r="AA194" i="13"/>
  <c r="AA195" i="13"/>
  <c r="AA196" i="13"/>
  <c r="AB44" i="1"/>
  <c r="AB39" i="13" s="1"/>
  <c r="AB45" i="1"/>
  <c r="AB40" i="13" s="1"/>
  <c r="AB46" i="1"/>
  <c r="AB41" i="13" s="1"/>
  <c r="AB47" i="1"/>
  <c r="AB42" i="13" s="1"/>
  <c r="AB48" i="1"/>
  <c r="AB43" i="13" s="1"/>
  <c r="AB49" i="1"/>
  <c r="AB44" i="13" s="1"/>
  <c r="AB50" i="1"/>
  <c r="AB45" i="13" s="1"/>
  <c r="AB51" i="1"/>
  <c r="AB46" i="13" s="1"/>
  <c r="AB52" i="1"/>
  <c r="AB47" i="13" s="1"/>
  <c r="AB53" i="1"/>
  <c r="AB48" i="13" s="1"/>
  <c r="AB54" i="1"/>
  <c r="AB49" i="13" s="1"/>
  <c r="AB55" i="1"/>
  <c r="AB50" i="13" s="1"/>
  <c r="AB56" i="1"/>
  <c r="AB51" i="13" s="1"/>
  <c r="AB57" i="1"/>
  <c r="AB52" i="13" s="1"/>
  <c r="AB58" i="1"/>
  <c r="AB53" i="13" s="1"/>
  <c r="AB59" i="1"/>
  <c r="AB54" i="13" s="1"/>
  <c r="AB60" i="1"/>
  <c r="AB55" i="13" s="1"/>
  <c r="AB61" i="1"/>
  <c r="AB56" i="13" s="1"/>
  <c r="AB62" i="1"/>
  <c r="AB57" i="13" s="1"/>
  <c r="AB63" i="1"/>
  <c r="AB58" i="13" s="1"/>
  <c r="AB64" i="1"/>
  <c r="AB59" i="13" s="1"/>
  <c r="AB65" i="1"/>
  <c r="AB60" i="13" s="1"/>
  <c r="AB66" i="1"/>
  <c r="AB61" i="13" s="1"/>
  <c r="AB67" i="1"/>
  <c r="AB62" i="13" s="1"/>
  <c r="AB68" i="1"/>
  <c r="AB63" i="13" s="1"/>
  <c r="AB69" i="1"/>
  <c r="AB64" i="13" s="1"/>
  <c r="AB70" i="1"/>
  <c r="AB65" i="13" s="1"/>
  <c r="AB71" i="1"/>
  <c r="AB66" i="13" s="1"/>
  <c r="AB72" i="1"/>
  <c r="AB67" i="13" s="1"/>
  <c r="AB73" i="1"/>
  <c r="AB68" i="13" s="1"/>
  <c r="AB74" i="1"/>
  <c r="AB69" i="13" s="1"/>
  <c r="AB75" i="1"/>
  <c r="AB70" i="13" s="1"/>
  <c r="AB76" i="1"/>
  <c r="AB71" i="13" s="1"/>
  <c r="AB77" i="1"/>
  <c r="AB72" i="13" s="1"/>
  <c r="AB78" i="1"/>
  <c r="AB73" i="13" s="1"/>
  <c r="AB79" i="1"/>
  <c r="AB74" i="13" s="1"/>
  <c r="AB80" i="1"/>
  <c r="AB75" i="13" s="1"/>
  <c r="AB81" i="1"/>
  <c r="AB76" i="13" s="1"/>
  <c r="AB82" i="1"/>
  <c r="AB77" i="13" s="1"/>
  <c r="AB83" i="1"/>
  <c r="AB78" i="13" s="1"/>
  <c r="AB84" i="1"/>
  <c r="AB79" i="13" s="1"/>
  <c r="AB85" i="1"/>
  <c r="AB80" i="13" s="1"/>
  <c r="AB86" i="1"/>
  <c r="AB81" i="13" s="1"/>
  <c r="AB87" i="1"/>
  <c r="AB82" i="13" s="1"/>
  <c r="AB88" i="1"/>
  <c r="AB83" i="13" s="1"/>
  <c r="AB89" i="1"/>
  <c r="AB84" i="13" s="1"/>
  <c r="AB90" i="1"/>
  <c r="AB85" i="13" s="1"/>
  <c r="AB91" i="1"/>
  <c r="AB86" i="13" s="1"/>
  <c r="AB92" i="1"/>
  <c r="AB87" i="13" s="1"/>
  <c r="AB93" i="1"/>
  <c r="AB88" i="13" s="1"/>
  <c r="AB94" i="1"/>
  <c r="AB89" i="13" s="1"/>
  <c r="AB95" i="1"/>
  <c r="AB90" i="13" s="1"/>
  <c r="AB96" i="1"/>
  <c r="AB91" i="13" s="1"/>
  <c r="AB97" i="1"/>
  <c r="AB92" i="13" s="1"/>
  <c r="AB98" i="1"/>
  <c r="AB93" i="13" s="1"/>
  <c r="AB99" i="1"/>
  <c r="AB94" i="13" s="1"/>
  <c r="AB95" i="13"/>
  <c r="AB96" i="13"/>
  <c r="AB97" i="13"/>
  <c r="AB98" i="13"/>
  <c r="AB99" i="13"/>
  <c r="AB100" i="13"/>
  <c r="AB101" i="13"/>
  <c r="AB102" i="13"/>
  <c r="AB103" i="13"/>
  <c r="AB104" i="13"/>
  <c r="AB105" i="13"/>
  <c r="AB106" i="13"/>
  <c r="AB107" i="13"/>
  <c r="AB108" i="13"/>
  <c r="AB109" i="13"/>
  <c r="AB110" i="13"/>
  <c r="AB111" i="13"/>
  <c r="AB112" i="13"/>
  <c r="AB113" i="13"/>
  <c r="AB114" i="13"/>
  <c r="AB115" i="13"/>
  <c r="AB116" i="13"/>
  <c r="AB117" i="13"/>
  <c r="AB118" i="13"/>
  <c r="AB119" i="13"/>
  <c r="AB120" i="13"/>
  <c r="AB121" i="13"/>
  <c r="AB122" i="13"/>
  <c r="AB123" i="13"/>
  <c r="AB124" i="13"/>
  <c r="AB125" i="13"/>
  <c r="AB126" i="13"/>
  <c r="AB127" i="13"/>
  <c r="AB128" i="13"/>
  <c r="AB129" i="13"/>
  <c r="AB130" i="13"/>
  <c r="AB131" i="13"/>
  <c r="AB132" i="13"/>
  <c r="AB133" i="13"/>
  <c r="AB134" i="13"/>
  <c r="AB135" i="13"/>
  <c r="AB136" i="13"/>
  <c r="AB137" i="13"/>
  <c r="AB138" i="13"/>
  <c r="AB139" i="13"/>
  <c r="AB140" i="13"/>
  <c r="AB141" i="13"/>
  <c r="AB142" i="13"/>
  <c r="AB143" i="13"/>
  <c r="AB144" i="13"/>
  <c r="AB145" i="13"/>
  <c r="AB146" i="13"/>
  <c r="AB147" i="13"/>
  <c r="AB148" i="13"/>
  <c r="AB149" i="13"/>
  <c r="AB150" i="13"/>
  <c r="AB151" i="13"/>
  <c r="AB152" i="13"/>
  <c r="AB153" i="13"/>
  <c r="AB154" i="13"/>
  <c r="AB155" i="13"/>
  <c r="AB156" i="13"/>
  <c r="AB157" i="13"/>
  <c r="AB158" i="13"/>
  <c r="AB159" i="13"/>
  <c r="AB160" i="13"/>
  <c r="AB161" i="13"/>
  <c r="AB162" i="13"/>
  <c r="AB163" i="13"/>
  <c r="AB164" i="13"/>
  <c r="AB165" i="13"/>
  <c r="AB166" i="13"/>
  <c r="AB167" i="13"/>
  <c r="AB168" i="13"/>
  <c r="AB169" i="13"/>
  <c r="AB170" i="13"/>
  <c r="AB171" i="13"/>
  <c r="AB172" i="13"/>
  <c r="AB173" i="13"/>
  <c r="AB174" i="13"/>
  <c r="AB175" i="13"/>
  <c r="AB176" i="13"/>
  <c r="AB177" i="13"/>
  <c r="AB178" i="13"/>
  <c r="AB179" i="13"/>
  <c r="AB180" i="13"/>
  <c r="AB181" i="13"/>
  <c r="AB182" i="13"/>
  <c r="AB183" i="13"/>
  <c r="AB184" i="13"/>
  <c r="AB185" i="13"/>
  <c r="AB186" i="13"/>
  <c r="AB187" i="13"/>
  <c r="AB188" i="13"/>
  <c r="AB189" i="13"/>
  <c r="AB190" i="13"/>
  <c r="AB191" i="13"/>
  <c r="AB192" i="13"/>
  <c r="AB193" i="13"/>
  <c r="AB194" i="13"/>
  <c r="AB195" i="13"/>
  <c r="AB196" i="13"/>
  <c r="AC44" i="1"/>
  <c r="AC39" i="13" s="1"/>
  <c r="AC45" i="1"/>
  <c r="AC40" i="13" s="1"/>
  <c r="AC46" i="1"/>
  <c r="AC41" i="13" s="1"/>
  <c r="AC47" i="1"/>
  <c r="AC42" i="13" s="1"/>
  <c r="AC48" i="1"/>
  <c r="AC43" i="13" s="1"/>
  <c r="AC49" i="1"/>
  <c r="AC44" i="13" s="1"/>
  <c r="AC50" i="1"/>
  <c r="AC45" i="13" s="1"/>
  <c r="AC51" i="1"/>
  <c r="AC46" i="13" s="1"/>
  <c r="AC52" i="1"/>
  <c r="AC47" i="13" s="1"/>
  <c r="AC53" i="1"/>
  <c r="AC48" i="13" s="1"/>
  <c r="AC54" i="1"/>
  <c r="AC49" i="13" s="1"/>
  <c r="AC55" i="1"/>
  <c r="AC50" i="13" s="1"/>
  <c r="AC56" i="1"/>
  <c r="AC51" i="13" s="1"/>
  <c r="AC57" i="1"/>
  <c r="AC52" i="13" s="1"/>
  <c r="AC58" i="1"/>
  <c r="AC53" i="13" s="1"/>
  <c r="AC59" i="1"/>
  <c r="AC54" i="13" s="1"/>
  <c r="AC60" i="1"/>
  <c r="AC55" i="13" s="1"/>
  <c r="AC61" i="1"/>
  <c r="AC56" i="13" s="1"/>
  <c r="AC62" i="1"/>
  <c r="AC57" i="13" s="1"/>
  <c r="AC63" i="1"/>
  <c r="AC58" i="13" s="1"/>
  <c r="AC64" i="1"/>
  <c r="AC59" i="13" s="1"/>
  <c r="AC65" i="1"/>
  <c r="AC60" i="13" s="1"/>
  <c r="AC66" i="1"/>
  <c r="AC61" i="13" s="1"/>
  <c r="AC67" i="1"/>
  <c r="AC62" i="13" s="1"/>
  <c r="AC68" i="1"/>
  <c r="AC63" i="13" s="1"/>
  <c r="AC69" i="1"/>
  <c r="AC64" i="13" s="1"/>
  <c r="AC70" i="1"/>
  <c r="AC65" i="13" s="1"/>
  <c r="AC71" i="1"/>
  <c r="AC66" i="13" s="1"/>
  <c r="AC72" i="1"/>
  <c r="AC67" i="13" s="1"/>
  <c r="AC73" i="1"/>
  <c r="AC68" i="13" s="1"/>
  <c r="AC74" i="1"/>
  <c r="AC69" i="13" s="1"/>
  <c r="AC75" i="1"/>
  <c r="AC70" i="13" s="1"/>
  <c r="AC76" i="1"/>
  <c r="AC71" i="13" s="1"/>
  <c r="AC77" i="1"/>
  <c r="AC72" i="13" s="1"/>
  <c r="AC78" i="1"/>
  <c r="AC73" i="13" s="1"/>
  <c r="AC79" i="1"/>
  <c r="AC74" i="13" s="1"/>
  <c r="AC80" i="1"/>
  <c r="AC75" i="13" s="1"/>
  <c r="AC81" i="1"/>
  <c r="AC76" i="13" s="1"/>
  <c r="AC82" i="1"/>
  <c r="AC77" i="13" s="1"/>
  <c r="AC83" i="1"/>
  <c r="AC78" i="13" s="1"/>
  <c r="AC84" i="1"/>
  <c r="AC79" i="13" s="1"/>
  <c r="AC85" i="1"/>
  <c r="AC80" i="13" s="1"/>
  <c r="AC86" i="1"/>
  <c r="AC81" i="13" s="1"/>
  <c r="AC87" i="1"/>
  <c r="AC82" i="13" s="1"/>
  <c r="AC88" i="1"/>
  <c r="AC83" i="13" s="1"/>
  <c r="AC89" i="1"/>
  <c r="AC84" i="13" s="1"/>
  <c r="AC90" i="1"/>
  <c r="AC85" i="13" s="1"/>
  <c r="AC91" i="1"/>
  <c r="AC86" i="13" s="1"/>
  <c r="AC92" i="1"/>
  <c r="AC87" i="13" s="1"/>
  <c r="AC93" i="1"/>
  <c r="AC88" i="13" s="1"/>
  <c r="AC94" i="1"/>
  <c r="AC89" i="13" s="1"/>
  <c r="AC95" i="1"/>
  <c r="AC90" i="13" s="1"/>
  <c r="AC96" i="1"/>
  <c r="AC91" i="13" s="1"/>
  <c r="AC97" i="1"/>
  <c r="AC92" i="13" s="1"/>
  <c r="AC98" i="1"/>
  <c r="AC93" i="13" s="1"/>
  <c r="AC99" i="1"/>
  <c r="AC94" i="13" s="1"/>
  <c r="AC95" i="13"/>
  <c r="AC96" i="13"/>
  <c r="AC97" i="13"/>
  <c r="AC98" i="13"/>
  <c r="AC99" i="13"/>
  <c r="AC100" i="13"/>
  <c r="AC101" i="13"/>
  <c r="AC102" i="13"/>
  <c r="AC103" i="13"/>
  <c r="AC104" i="13"/>
  <c r="AC105" i="13"/>
  <c r="AC106" i="13"/>
  <c r="AC107" i="13"/>
  <c r="AC108" i="13"/>
  <c r="AC109" i="13"/>
  <c r="AC110" i="13"/>
  <c r="AC111" i="13"/>
  <c r="AC112" i="13"/>
  <c r="AC113" i="13"/>
  <c r="AC114" i="13"/>
  <c r="AC115" i="13"/>
  <c r="AC116" i="13"/>
  <c r="AC117" i="13"/>
  <c r="AC118" i="13"/>
  <c r="AC119" i="13"/>
  <c r="AC120" i="13"/>
  <c r="AC121" i="13"/>
  <c r="AC122" i="13"/>
  <c r="AC123" i="13"/>
  <c r="AC124" i="13"/>
  <c r="AC125" i="13"/>
  <c r="AC126" i="13"/>
  <c r="AC127" i="13"/>
  <c r="AC128" i="13"/>
  <c r="AC129" i="13"/>
  <c r="AC130" i="13"/>
  <c r="AC131" i="13"/>
  <c r="AC132" i="13"/>
  <c r="AC133" i="13"/>
  <c r="AC134" i="13"/>
  <c r="AC135" i="13"/>
  <c r="AC136" i="13"/>
  <c r="AC137" i="13"/>
  <c r="AC138" i="13"/>
  <c r="AC139" i="13"/>
  <c r="AC140" i="13"/>
  <c r="AC141" i="13"/>
  <c r="AC142" i="13"/>
  <c r="AC143" i="13"/>
  <c r="AC144" i="13"/>
  <c r="AC145" i="13"/>
  <c r="AC146" i="13"/>
  <c r="AC147" i="13"/>
  <c r="AC148" i="13"/>
  <c r="AC149" i="13"/>
  <c r="AC150" i="13"/>
  <c r="AC151" i="13"/>
  <c r="AC152" i="13"/>
  <c r="AC153" i="13"/>
  <c r="AC154" i="13"/>
  <c r="AC155" i="13"/>
  <c r="AC156" i="13"/>
  <c r="AC157" i="13"/>
  <c r="AC158" i="13"/>
  <c r="AC159" i="13"/>
  <c r="AC160" i="13"/>
  <c r="AC161" i="13"/>
  <c r="AC162" i="13"/>
  <c r="AC163" i="13"/>
  <c r="AC164" i="13"/>
  <c r="AC165" i="13"/>
  <c r="AC166" i="13"/>
  <c r="AC167" i="13"/>
  <c r="AC168" i="13"/>
  <c r="AC169" i="13"/>
  <c r="AC170" i="13"/>
  <c r="AC171" i="13"/>
  <c r="AC172" i="13"/>
  <c r="AC173" i="13"/>
  <c r="AC174" i="13"/>
  <c r="AC175" i="13"/>
  <c r="AC176" i="13"/>
  <c r="AC177" i="13"/>
  <c r="AC178" i="13"/>
  <c r="AC179" i="13"/>
  <c r="AC180" i="13"/>
  <c r="AC181" i="13"/>
  <c r="AC182" i="13"/>
  <c r="AC183" i="13"/>
  <c r="AC184" i="13"/>
  <c r="AC185" i="13"/>
  <c r="AC186" i="13"/>
  <c r="AC187" i="13"/>
  <c r="AC188" i="13"/>
  <c r="AC189" i="13"/>
  <c r="AC190" i="13"/>
  <c r="AC191" i="13"/>
  <c r="AC192" i="13"/>
  <c r="AC193" i="13"/>
  <c r="AC194" i="13"/>
  <c r="AC195" i="13"/>
  <c r="AC196" i="13"/>
  <c r="F15" i="10"/>
  <c r="F13" i="10"/>
  <c r="F12" i="10"/>
  <c r="F11" i="10"/>
  <c r="F10" i="10"/>
  <c r="F9" i="10"/>
  <c r="E18" i="10"/>
  <c r="E17" i="10"/>
  <c r="E15" i="10"/>
  <c r="E13" i="10"/>
  <c r="E12" i="10"/>
  <c r="E11" i="10"/>
  <c r="E10" i="10"/>
  <c r="E9" i="10"/>
  <c r="C15" i="10"/>
  <c r="C13" i="10"/>
  <c r="C12" i="10"/>
  <c r="C11" i="10"/>
  <c r="C10" i="10"/>
  <c r="B12" i="10"/>
  <c r="B13" i="10"/>
  <c r="B15" i="10"/>
  <c r="B17" i="10"/>
  <c r="B18" i="10"/>
  <c r="B11" i="10"/>
  <c r="B10" i="10"/>
  <c r="C9" i="10"/>
  <c r="B9" i="10"/>
  <c r="AD8" i="1"/>
  <c r="AD3" i="13" s="1"/>
  <c r="AD9" i="1"/>
  <c r="AD4" i="13" s="1"/>
  <c r="AD10" i="1"/>
  <c r="AD5" i="13" s="1"/>
  <c r="AD11" i="1"/>
  <c r="AD6" i="13" s="1"/>
  <c r="AD12" i="1"/>
  <c r="AD7" i="13" s="1"/>
  <c r="AD13" i="1"/>
  <c r="AD8" i="13" s="1"/>
  <c r="AD14" i="1"/>
  <c r="AD15" i="1"/>
  <c r="AD10" i="13" s="1"/>
  <c r="AD16" i="1"/>
  <c r="AD11" i="13" s="1"/>
  <c r="AD17" i="1"/>
  <c r="AD12" i="13" s="1"/>
  <c r="AD18" i="1"/>
  <c r="AD13" i="13" s="1"/>
  <c r="AD19" i="1"/>
  <c r="AD14" i="13" s="1"/>
  <c r="AD20" i="1"/>
  <c r="AD15" i="13" s="1"/>
  <c r="AD21" i="1"/>
  <c r="AD16" i="13" s="1"/>
  <c r="AD22" i="1"/>
  <c r="AD17" i="13" s="1"/>
  <c r="AD23" i="1"/>
  <c r="AD18" i="13" s="1"/>
  <c r="AD24" i="1"/>
  <c r="AD19" i="13" s="1"/>
  <c r="AD25" i="1"/>
  <c r="AD20" i="13" s="1"/>
  <c r="AD26" i="1"/>
  <c r="AD21" i="13" s="1"/>
  <c r="AD27" i="1"/>
  <c r="AD22" i="13" s="1"/>
  <c r="AD28" i="1"/>
  <c r="AD23" i="13" s="1"/>
  <c r="AD29" i="1"/>
  <c r="AD24" i="13" s="1"/>
  <c r="AD30" i="1"/>
  <c r="AD25" i="13" s="1"/>
  <c r="AD31" i="1"/>
  <c r="AD26" i="13" s="1"/>
  <c r="AD32" i="1"/>
  <c r="AD27" i="13" s="1"/>
  <c r="AD33" i="1"/>
  <c r="AD28" i="13" s="1"/>
  <c r="AD34" i="1"/>
  <c r="AD29" i="13" s="1"/>
  <c r="AD35" i="1"/>
  <c r="AD30" i="13" s="1"/>
  <c r="AD36" i="1"/>
  <c r="AD31" i="13" s="1"/>
  <c r="AD37" i="1"/>
  <c r="AD32" i="13" s="1"/>
  <c r="AD38" i="1"/>
  <c r="AD33" i="13" s="1"/>
  <c r="AD39" i="1"/>
  <c r="AD34" i="13" s="1"/>
  <c r="AD7" i="1"/>
  <c r="F8" i="10" s="1" a="1"/>
  <c r="F8" i="10" s="1"/>
  <c r="C7" i="10"/>
  <c r="AC7" i="1"/>
  <c r="D5" i="10" s="1"/>
  <c r="AB7" i="1"/>
  <c r="D4" i="10" s="1"/>
  <c r="AA8" i="1"/>
  <c r="AA3" i="13" s="1"/>
  <c r="AB8" i="1"/>
  <c r="AB3" i="13" s="1"/>
  <c r="AC8" i="1"/>
  <c r="AC3" i="13" s="1"/>
  <c r="AA9" i="1"/>
  <c r="AA4" i="13" s="1"/>
  <c r="AB9" i="1"/>
  <c r="AB4" i="13" s="1"/>
  <c r="AC9" i="1"/>
  <c r="AC4" i="13" s="1"/>
  <c r="AA10" i="1"/>
  <c r="AA5" i="13" s="1"/>
  <c r="AB10" i="1"/>
  <c r="AB5" i="13" s="1"/>
  <c r="AC10" i="1"/>
  <c r="AC5" i="13" s="1"/>
  <c r="AA11" i="1"/>
  <c r="AA6" i="13" s="1"/>
  <c r="AB11" i="1"/>
  <c r="AB6" i="13" s="1"/>
  <c r="AC11" i="1"/>
  <c r="AC6" i="13" s="1"/>
  <c r="AA12" i="1"/>
  <c r="AA7" i="13" s="1"/>
  <c r="AB12" i="1"/>
  <c r="AB7" i="13" s="1"/>
  <c r="AC12" i="1"/>
  <c r="AC7" i="13" s="1"/>
  <c r="AA13" i="1"/>
  <c r="AA8" i="13" s="1"/>
  <c r="AB13" i="1"/>
  <c r="AB8" i="13" s="1"/>
  <c r="AC13" i="1"/>
  <c r="AC8" i="13" s="1"/>
  <c r="AA14" i="1"/>
  <c r="AA9" i="13" s="1"/>
  <c r="AB14" i="1"/>
  <c r="AB9" i="13" s="1"/>
  <c r="AC14" i="1"/>
  <c r="AC9" i="13" s="1"/>
  <c r="AA15" i="1"/>
  <c r="AA10" i="13" s="1"/>
  <c r="AB15" i="1"/>
  <c r="AB10" i="13" s="1"/>
  <c r="AC15" i="1"/>
  <c r="AC10" i="13" s="1"/>
  <c r="AA16" i="1"/>
  <c r="AA11" i="13" s="1"/>
  <c r="AB16" i="1"/>
  <c r="AB11" i="13" s="1"/>
  <c r="AC16" i="1"/>
  <c r="AC11" i="13" s="1"/>
  <c r="R7" i="1"/>
  <c r="R2" i="13" s="1"/>
  <c r="S7" i="1"/>
  <c r="S2" i="13" s="1"/>
  <c r="R3" i="13"/>
  <c r="S3" i="13"/>
  <c r="O4" i="13"/>
  <c r="S4" i="13"/>
  <c r="O5" i="13"/>
  <c r="S5" i="13"/>
  <c r="R6" i="13"/>
  <c r="S6" i="13"/>
  <c r="O7" i="13"/>
  <c r="R7" i="13"/>
  <c r="S7" i="13"/>
  <c r="O8" i="13"/>
  <c r="S9" i="13"/>
  <c r="S10" i="13"/>
  <c r="R9" i="13"/>
  <c r="AC17" i="1"/>
  <c r="AC12" i="13" s="1"/>
  <c r="AC18" i="1"/>
  <c r="AC13" i="13" s="1"/>
  <c r="AC19" i="1"/>
  <c r="AC14" i="13" s="1"/>
  <c r="AC20" i="1"/>
  <c r="AC15" i="13" s="1"/>
  <c r="AC21" i="1"/>
  <c r="AC16" i="13" s="1"/>
  <c r="AC22" i="1"/>
  <c r="AC17" i="13" s="1"/>
  <c r="AC23" i="1"/>
  <c r="AC18" i="13" s="1"/>
  <c r="AC24" i="1"/>
  <c r="AC19" i="13" s="1"/>
  <c r="AC25" i="1"/>
  <c r="AC20" i="13" s="1"/>
  <c r="AC26" i="1"/>
  <c r="AC21" i="13" s="1"/>
  <c r="AC27" i="1"/>
  <c r="AC22" i="13" s="1"/>
  <c r="AC28" i="1"/>
  <c r="AC23" i="13" s="1"/>
  <c r="AC29" i="1"/>
  <c r="AC24" i="13" s="1"/>
  <c r="AC30" i="1"/>
  <c r="AC25" i="13" s="1"/>
  <c r="AC31" i="1"/>
  <c r="AC26" i="13" s="1"/>
  <c r="AC32" i="1"/>
  <c r="AC27" i="13" s="1"/>
  <c r="AC33" i="1"/>
  <c r="AC28" i="13" s="1"/>
  <c r="AC34" i="1"/>
  <c r="AC29" i="13" s="1"/>
  <c r="AC35" i="1"/>
  <c r="AC30" i="13" s="1"/>
  <c r="AC36" i="1"/>
  <c r="AC31" i="13" s="1"/>
  <c r="AC37" i="1"/>
  <c r="AC32" i="13" s="1"/>
  <c r="AC38" i="1"/>
  <c r="AC33" i="13" s="1"/>
  <c r="AC39" i="1"/>
  <c r="AC34" i="13" s="1"/>
  <c r="AC40" i="1"/>
  <c r="AC35" i="13" s="1"/>
  <c r="AC41" i="1"/>
  <c r="AC36" i="13" s="1"/>
  <c r="AC42" i="1"/>
  <c r="AC37" i="13" s="1"/>
  <c r="AC43" i="1"/>
  <c r="AC38" i="13" s="1"/>
  <c r="AB17" i="1"/>
  <c r="AB12" i="13" s="1"/>
  <c r="AB18" i="1"/>
  <c r="AB13" i="13" s="1"/>
  <c r="AB19" i="1"/>
  <c r="AB14" i="13" s="1"/>
  <c r="AB20" i="1"/>
  <c r="AB15" i="13" s="1"/>
  <c r="AB21" i="1"/>
  <c r="AB16" i="13" s="1"/>
  <c r="AB22" i="1"/>
  <c r="AB17" i="13" s="1"/>
  <c r="AB23" i="1"/>
  <c r="AB18" i="13" s="1"/>
  <c r="AB24" i="1"/>
  <c r="AB19" i="13" s="1"/>
  <c r="AB25" i="1"/>
  <c r="AB20" i="13" s="1"/>
  <c r="AB26" i="1"/>
  <c r="AB21" i="13" s="1"/>
  <c r="AB27" i="1"/>
  <c r="AB22" i="13" s="1"/>
  <c r="AB28" i="1"/>
  <c r="AB23" i="13" s="1"/>
  <c r="AB29" i="1"/>
  <c r="AB24" i="13" s="1"/>
  <c r="AB30" i="1"/>
  <c r="AB25" i="13" s="1"/>
  <c r="AB31" i="1"/>
  <c r="AB26" i="13" s="1"/>
  <c r="AB32" i="1"/>
  <c r="AB27" i="13" s="1"/>
  <c r="AB33" i="1"/>
  <c r="AB28" i="13" s="1"/>
  <c r="AB34" i="1"/>
  <c r="AB29" i="13" s="1"/>
  <c r="AB35" i="1"/>
  <c r="AB30" i="13" s="1"/>
  <c r="AB36" i="1"/>
  <c r="AB31" i="13" s="1"/>
  <c r="AB37" i="1"/>
  <c r="AB32" i="13" s="1"/>
  <c r="AB38" i="1"/>
  <c r="AB33" i="13" s="1"/>
  <c r="AB39" i="1"/>
  <c r="AB34" i="13" s="1"/>
  <c r="AB40" i="1"/>
  <c r="AB35" i="13" s="1"/>
  <c r="AB41" i="1"/>
  <c r="AB36" i="13" s="1"/>
  <c r="AB42" i="1"/>
  <c r="AB37" i="13" s="1"/>
  <c r="AB43" i="1"/>
  <c r="AB38" i="13" s="1"/>
  <c r="AA17" i="1"/>
  <c r="AA12" i="13" s="1"/>
  <c r="AA18" i="1"/>
  <c r="AA13" i="13" s="1"/>
  <c r="AA19" i="1"/>
  <c r="AA14" i="13" s="1"/>
  <c r="AA20" i="1"/>
  <c r="AA15" i="13" s="1"/>
  <c r="AA21" i="1"/>
  <c r="AA16" i="13" s="1"/>
  <c r="AA22" i="1"/>
  <c r="AA17" i="13" s="1"/>
  <c r="AA23" i="1"/>
  <c r="AA18" i="13" s="1"/>
  <c r="AA24" i="1"/>
  <c r="AA19" i="13" s="1"/>
  <c r="AA25" i="1"/>
  <c r="AA20" i="13" s="1"/>
  <c r="AA26" i="1"/>
  <c r="AA21" i="13" s="1"/>
  <c r="AA27" i="1"/>
  <c r="AA22" i="13" s="1"/>
  <c r="AA28" i="1"/>
  <c r="AA23" i="13" s="1"/>
  <c r="AA29" i="1"/>
  <c r="AA24" i="13" s="1"/>
  <c r="AA30" i="1"/>
  <c r="AA25" i="13" s="1"/>
  <c r="AA31" i="1"/>
  <c r="AA26" i="13" s="1"/>
  <c r="AA32" i="1"/>
  <c r="AA27" i="13" s="1"/>
  <c r="AA33" i="1"/>
  <c r="AA28" i="13" s="1"/>
  <c r="AA34" i="1"/>
  <c r="AA29" i="13" s="1"/>
  <c r="AA35" i="1"/>
  <c r="AA30" i="13" s="1"/>
  <c r="AA36" i="1"/>
  <c r="AA31" i="13" s="1"/>
  <c r="AA37" i="1"/>
  <c r="AA32" i="13" s="1"/>
  <c r="AA38" i="1"/>
  <c r="AA33" i="13" s="1"/>
  <c r="AA39" i="1"/>
  <c r="AA34" i="13" s="1"/>
  <c r="AA40" i="1"/>
  <c r="AA35" i="13" s="1"/>
  <c r="AA41" i="1"/>
  <c r="AA36" i="13" s="1"/>
  <c r="AA42" i="1"/>
  <c r="AA37" i="13" s="1"/>
  <c r="AA43" i="1"/>
  <c r="AA38" i="13" s="1"/>
  <c r="P9" i="13"/>
  <c r="P10" i="13"/>
  <c r="O9" i="13"/>
  <c r="O10" i="13"/>
  <c r="Q91" i="1" l="1"/>
  <c r="T91" i="1" s="1"/>
  <c r="U36" i="1"/>
  <c r="V36" i="1" s="1"/>
  <c r="U91" i="1"/>
  <c r="V91" i="1" s="1"/>
  <c r="Z7" i="13"/>
  <c r="U82" i="1"/>
  <c r="V82" i="1" s="1"/>
  <c r="Z6" i="13"/>
  <c r="K31" i="13"/>
  <c r="Z5" i="13"/>
  <c r="Q43" i="1"/>
  <c r="T43" i="1" s="1"/>
  <c r="T38" i="13" s="1"/>
  <c r="U43" i="1"/>
  <c r="V43" i="1" s="1"/>
  <c r="Z4" i="13"/>
  <c r="K141" i="13"/>
  <c r="Q98" i="1"/>
  <c r="T98" i="1" s="1"/>
  <c r="K189" i="13"/>
  <c r="U98" i="1"/>
  <c r="V98" i="1" s="1"/>
  <c r="K45" i="13"/>
  <c r="U50" i="1"/>
  <c r="V50" i="1" s="1"/>
  <c r="U62" i="1"/>
  <c r="V62" i="1" s="1"/>
  <c r="K169" i="13"/>
  <c r="K57" i="13"/>
  <c r="K25" i="13"/>
  <c r="K105" i="13"/>
  <c r="Q46" i="1"/>
  <c r="T46" i="1" s="1"/>
  <c r="T41" i="13" s="1"/>
  <c r="U46" i="1"/>
  <c r="V46" i="1" s="1"/>
  <c r="K153" i="13"/>
  <c r="K9" i="13"/>
  <c r="Q94" i="1"/>
  <c r="T94" i="1" s="1"/>
  <c r="T89" i="13" s="1"/>
  <c r="U30" i="1"/>
  <c r="V30" i="1" s="1"/>
  <c r="U94" i="1"/>
  <c r="V94" i="1" s="1"/>
  <c r="K137" i="13"/>
  <c r="Q78" i="1"/>
  <c r="T78" i="1" s="1"/>
  <c r="T73" i="13" s="1"/>
  <c r="U78" i="1"/>
  <c r="V78" i="1" s="1"/>
  <c r="K121" i="13"/>
  <c r="K72" i="13"/>
  <c r="K168" i="13"/>
  <c r="T144" i="13"/>
  <c r="K75" i="13"/>
  <c r="U20" i="1"/>
  <c r="V20" i="1" s="1"/>
  <c r="U16" i="1"/>
  <c r="V16" i="1" s="1"/>
  <c r="K52" i="13"/>
  <c r="K180" i="13"/>
  <c r="Q41" i="1"/>
  <c r="T41" i="1" s="1"/>
  <c r="U41" i="1"/>
  <c r="V41" i="1" s="1"/>
  <c r="K132" i="13"/>
  <c r="Q89" i="1"/>
  <c r="T89" i="1" s="1"/>
  <c r="K20" i="13"/>
  <c r="U59" i="1"/>
  <c r="V59" i="1" s="1"/>
  <c r="U14" i="1"/>
  <c r="V14" i="1" s="1"/>
  <c r="U25" i="1"/>
  <c r="V25" i="1" s="1"/>
  <c r="K164" i="13"/>
  <c r="K116" i="13"/>
  <c r="U73" i="1"/>
  <c r="V73" i="1" s="1"/>
  <c r="K4" i="13"/>
  <c r="K68" i="13"/>
  <c r="K148" i="13"/>
  <c r="U57" i="1"/>
  <c r="V57" i="1" s="1"/>
  <c r="K100" i="13"/>
  <c r="U89" i="1"/>
  <c r="V89" i="1" s="1"/>
  <c r="K179" i="13"/>
  <c r="K67" i="13"/>
  <c r="K19" i="13"/>
  <c r="K99" i="13"/>
  <c r="T195" i="13"/>
  <c r="K131" i="13"/>
  <c r="U40" i="1"/>
  <c r="V40" i="1" s="1"/>
  <c r="K51" i="13"/>
  <c r="K163" i="13"/>
  <c r="K83" i="13"/>
  <c r="K115" i="13"/>
  <c r="U72" i="1"/>
  <c r="V72" i="1" s="1"/>
  <c r="K35" i="13"/>
  <c r="B14" i="10"/>
  <c r="F14" i="10"/>
  <c r="K160" i="13"/>
  <c r="E14" i="10"/>
  <c r="K140" i="13"/>
  <c r="Q97" i="1"/>
  <c r="T97" i="1" s="1"/>
  <c r="Q49" i="1"/>
  <c r="T49" i="1" s="1"/>
  <c r="U49" i="1"/>
  <c r="V49" i="1" s="1"/>
  <c r="K28" i="13"/>
  <c r="K60" i="13"/>
  <c r="Q81" i="1"/>
  <c r="T81" i="1" s="1"/>
  <c r="K188" i="13"/>
  <c r="U33" i="1"/>
  <c r="V33" i="1" s="1"/>
  <c r="V28" i="13" s="1"/>
  <c r="K12" i="13"/>
  <c r="K142" i="13"/>
  <c r="K110" i="13"/>
  <c r="Q35" i="1"/>
  <c r="T35" i="1" s="1"/>
  <c r="T30" i="13" s="1"/>
  <c r="K78" i="13"/>
  <c r="Q67" i="1"/>
  <c r="T67" i="1" s="1"/>
  <c r="T190" i="13"/>
  <c r="U67" i="1"/>
  <c r="V67" i="1" s="1"/>
  <c r="K46" i="13"/>
  <c r="Q99" i="1"/>
  <c r="T99" i="1" s="1"/>
  <c r="U56" i="1"/>
  <c r="V56" i="1" s="1"/>
  <c r="U99" i="1"/>
  <c r="V99" i="1" s="1"/>
  <c r="K14" i="13"/>
  <c r="U51" i="1"/>
  <c r="V51" i="1" s="1"/>
  <c r="U83" i="1"/>
  <c r="V83" i="1" s="1"/>
  <c r="K8" i="13"/>
  <c r="K40" i="13"/>
  <c r="U44" i="1"/>
  <c r="V44" i="1" s="1"/>
  <c r="Q93" i="1"/>
  <c r="T93" i="1" s="1"/>
  <c r="U93" i="1"/>
  <c r="V93" i="1" s="1"/>
  <c r="Q61" i="1"/>
  <c r="T61" i="1" s="1"/>
  <c r="Q29" i="1"/>
  <c r="T29" i="1" s="1"/>
  <c r="T24" i="13" s="1"/>
  <c r="U61" i="1"/>
  <c r="V61" i="1" s="1"/>
  <c r="U29" i="1"/>
  <c r="V29" i="1" s="1"/>
  <c r="Q63" i="1"/>
  <c r="T63" i="1" s="1"/>
  <c r="T184" i="13"/>
  <c r="U77" i="1"/>
  <c r="V77" i="1" s="1"/>
  <c r="U13" i="1"/>
  <c r="V13" i="1" s="1"/>
  <c r="V8" i="13" s="1"/>
  <c r="U45" i="1"/>
  <c r="V45" i="1" s="1"/>
  <c r="Q92" i="1"/>
  <c r="T92" i="1" s="1"/>
  <c r="K39" i="13"/>
  <c r="U92" i="1"/>
  <c r="V92" i="1" s="1"/>
  <c r="K135" i="13"/>
  <c r="K183" i="13"/>
  <c r="Q60" i="1"/>
  <c r="T60" i="1" s="1"/>
  <c r="U60" i="1"/>
  <c r="V60" i="1" s="1"/>
  <c r="K7" i="13"/>
  <c r="K103" i="13"/>
  <c r="T151" i="13"/>
  <c r="U35" i="1"/>
  <c r="V35" i="1" s="1"/>
  <c r="Q28" i="1"/>
  <c r="T28" i="1" s="1"/>
  <c r="T23" i="13" s="1"/>
  <c r="U28" i="1"/>
  <c r="V28" i="1" s="1"/>
  <c r="Q76" i="1"/>
  <c r="T76" i="1" s="1"/>
  <c r="U76" i="1"/>
  <c r="V76" i="1" s="1"/>
  <c r="K119" i="13"/>
  <c r="T133" i="13"/>
  <c r="Q90" i="1"/>
  <c r="T90" i="1" s="1"/>
  <c r="K165" i="13"/>
  <c r="K53" i="13"/>
  <c r="U90" i="1"/>
  <c r="V90" i="1" s="1"/>
  <c r="Q42" i="1"/>
  <c r="T42" i="1" s="1"/>
  <c r="T37" i="13" s="1"/>
  <c r="K117" i="13"/>
  <c r="U42" i="1"/>
  <c r="V42" i="1" s="1"/>
  <c r="Q10" i="1"/>
  <c r="T10" i="1" s="1"/>
  <c r="T5" i="13" s="1"/>
  <c r="U10" i="1"/>
  <c r="V10" i="1" s="1"/>
  <c r="V5" i="13" s="1"/>
  <c r="K181" i="13"/>
  <c r="K69" i="13"/>
  <c r="U58" i="1"/>
  <c r="V58" i="1" s="1"/>
  <c r="U88" i="1"/>
  <c r="V88" i="1" s="1"/>
  <c r="U74" i="1"/>
  <c r="V74" i="1" s="1"/>
  <c r="Q26" i="1"/>
  <c r="T26" i="1" s="1"/>
  <c r="T21" i="13" s="1"/>
  <c r="U26" i="1"/>
  <c r="V26" i="1" s="1"/>
  <c r="V21" i="13" s="1"/>
  <c r="K186" i="13"/>
  <c r="U96" i="1"/>
  <c r="V96" i="1" s="1"/>
  <c r="K10" i="13"/>
  <c r="K91" i="13"/>
  <c r="Q79" i="1"/>
  <c r="T79" i="1" s="1"/>
  <c r="K11" i="13"/>
  <c r="K106" i="13"/>
  <c r="T107" i="13"/>
  <c r="U79" i="1"/>
  <c r="V79" i="1" s="1"/>
  <c r="Q32" i="1"/>
  <c r="T32" i="1" s="1"/>
  <c r="T27" i="13" s="1"/>
  <c r="K26" i="13"/>
  <c r="U32" i="1"/>
  <c r="V32" i="1" s="1"/>
  <c r="U15" i="1"/>
  <c r="V15" i="1" s="1"/>
  <c r="K122" i="13"/>
  <c r="T123" i="13"/>
  <c r="U95" i="1"/>
  <c r="V95" i="1" s="1"/>
  <c r="K42" i="13"/>
  <c r="Q48" i="1"/>
  <c r="T48" i="1" s="1"/>
  <c r="U48" i="1"/>
  <c r="V48" i="1" s="1"/>
  <c r="K138" i="13"/>
  <c r="U31" i="1"/>
  <c r="V31" i="1" s="1"/>
  <c r="V26" i="13" s="1"/>
  <c r="Q64" i="1"/>
  <c r="T64" i="1" s="1"/>
  <c r="T59" i="13" s="1"/>
  <c r="U63" i="1"/>
  <c r="V63" i="1" s="1"/>
  <c r="U64" i="1"/>
  <c r="V64" i="1" s="1"/>
  <c r="K171" i="13"/>
  <c r="U47" i="1"/>
  <c r="V47" i="1" s="1"/>
  <c r="U80" i="1"/>
  <c r="V80" i="1" s="1"/>
  <c r="AC2" i="13"/>
  <c r="AD2" i="13"/>
  <c r="AB2" i="13"/>
  <c r="Z2" i="13"/>
  <c r="AE2" i="13"/>
  <c r="K3" i="13"/>
  <c r="U9" i="1"/>
  <c r="V9" i="1" s="1"/>
  <c r="V4" i="13" s="1"/>
  <c r="U12" i="1"/>
  <c r="V12" i="1" s="1"/>
  <c r="V7" i="13" s="1"/>
  <c r="K176" i="13"/>
  <c r="K48" i="13"/>
  <c r="K192" i="13"/>
  <c r="K64" i="13"/>
  <c r="U19" i="1"/>
  <c r="V19" i="1" s="1"/>
  <c r="K16" i="13"/>
  <c r="K80" i="13"/>
  <c r="K96" i="13"/>
  <c r="K112" i="13"/>
  <c r="K128" i="13"/>
  <c r="D3" i="10"/>
  <c r="P154" i="13"/>
  <c r="P184" i="13"/>
  <c r="P124" i="13"/>
  <c r="P78" i="13"/>
  <c r="P147" i="13"/>
  <c r="P88" i="13"/>
  <c r="P39" i="13"/>
  <c r="P134" i="13"/>
  <c r="P127" i="13"/>
  <c r="P101" i="13"/>
  <c r="P75" i="13"/>
  <c r="P91" i="13"/>
  <c r="P42" i="13"/>
  <c r="P115" i="13"/>
  <c r="P56" i="13"/>
  <c r="P24" i="13"/>
  <c r="P144" i="13"/>
  <c r="P59" i="13"/>
  <c r="P77" i="13"/>
  <c r="P167" i="13"/>
  <c r="P157" i="13"/>
  <c r="P190" i="13"/>
  <c r="P62" i="13"/>
  <c r="P170" i="13"/>
  <c r="P131" i="13"/>
  <c r="P121" i="13"/>
  <c r="V11" i="1"/>
  <c r="V6" i="13" s="1"/>
  <c r="U6" i="13"/>
  <c r="U38" i="1"/>
  <c r="V38" i="1" s="1"/>
  <c r="U69" i="1"/>
  <c r="V69" i="1" s="1"/>
  <c r="P188" i="13"/>
  <c r="P84" i="13"/>
  <c r="P1" i="1"/>
  <c r="P165" i="13"/>
  <c r="P69" i="13"/>
  <c r="P87" i="13"/>
  <c r="T177" i="13"/>
  <c r="K65" i="13"/>
  <c r="K81" i="13"/>
  <c r="K97" i="13"/>
  <c r="Q54" i="1"/>
  <c r="T54" i="1" s="1"/>
  <c r="K113" i="13"/>
  <c r="U54" i="1"/>
  <c r="V54" i="1" s="1"/>
  <c r="K129" i="13"/>
  <c r="U86" i="1"/>
  <c r="V86" i="1" s="1"/>
  <c r="K161" i="13"/>
  <c r="U21" i="1"/>
  <c r="V21" i="1" s="1"/>
  <c r="V16" i="13" s="1"/>
  <c r="U53" i="1"/>
  <c r="V53" i="1" s="1"/>
  <c r="U24" i="1"/>
  <c r="V24" i="1" s="1"/>
  <c r="V19" i="13" s="1"/>
  <c r="K17" i="13"/>
  <c r="U85" i="1"/>
  <c r="V85" i="1" s="1"/>
  <c r="Q38" i="1"/>
  <c r="T38" i="1" s="1"/>
  <c r="T33" i="13" s="1"/>
  <c r="U70" i="1"/>
  <c r="V70" i="1" s="1"/>
  <c r="K33" i="13"/>
  <c r="U22" i="1"/>
  <c r="V22" i="1" s="1"/>
  <c r="V17" i="13" s="1"/>
  <c r="U37" i="1"/>
  <c r="V37" i="1" s="1"/>
  <c r="U8" i="1"/>
  <c r="P135" i="13"/>
  <c r="P126" i="13"/>
  <c r="P196" i="13"/>
  <c r="P180" i="13"/>
  <c r="U97" i="1"/>
  <c r="V97" i="1" s="1"/>
  <c r="U81" i="1"/>
  <c r="V81" i="1" s="1"/>
  <c r="U65" i="1"/>
  <c r="V65" i="1" s="1"/>
  <c r="O1" i="1"/>
  <c r="P141" i="13"/>
  <c r="T114" i="13"/>
  <c r="K18" i="13"/>
  <c r="K178" i="13"/>
  <c r="K162" i="13"/>
  <c r="K146" i="13"/>
  <c r="K130" i="13"/>
  <c r="K114" i="13"/>
  <c r="K98" i="13"/>
  <c r="K82" i="13"/>
  <c r="K66" i="13"/>
  <c r="K50" i="13"/>
  <c r="K34" i="13"/>
  <c r="U87" i="1"/>
  <c r="V87" i="1" s="1"/>
  <c r="U71" i="1"/>
  <c r="V71" i="1" s="1"/>
  <c r="U55" i="1"/>
  <c r="V55" i="1" s="1"/>
  <c r="U39" i="1"/>
  <c r="V39" i="1" s="1"/>
  <c r="U23" i="1"/>
  <c r="V23" i="1" s="1"/>
  <c r="Q7" i="1"/>
  <c r="U7" i="1"/>
  <c r="U2" i="13" s="1"/>
  <c r="S1" i="1"/>
  <c r="P149" i="13"/>
  <c r="P133" i="13"/>
  <c r="P164" i="13"/>
  <c r="P22" i="13"/>
  <c r="P35" i="13"/>
  <c r="P27" i="13"/>
  <c r="T14" i="13"/>
  <c r="Q14" i="13"/>
  <c r="Q168" i="13"/>
  <c r="Q152" i="13"/>
  <c r="V174" i="13"/>
  <c r="U174" i="13"/>
  <c r="T189" i="13"/>
  <c r="Q189" i="13"/>
  <c r="T93" i="13"/>
  <c r="Q93" i="13"/>
  <c r="T77" i="13"/>
  <c r="Q77" i="13"/>
  <c r="T32" i="13"/>
  <c r="Q32" i="13"/>
  <c r="P14" i="13"/>
  <c r="P13" i="13"/>
  <c r="P32" i="13"/>
  <c r="T11" i="13"/>
  <c r="Q11" i="13"/>
  <c r="Q150" i="13"/>
  <c r="T171" i="13"/>
  <c r="Q171" i="13"/>
  <c r="T91" i="13"/>
  <c r="Q91" i="13"/>
  <c r="T75" i="13"/>
  <c r="Q75" i="13"/>
  <c r="T29" i="13"/>
  <c r="Q29" i="13"/>
  <c r="P11" i="13"/>
  <c r="Q159" i="13"/>
  <c r="V37" i="13"/>
  <c r="U37" i="13"/>
  <c r="P29" i="13"/>
  <c r="T16" i="13"/>
  <c r="Q16" i="13"/>
  <c r="Q26" i="13"/>
  <c r="P8" i="13"/>
  <c r="T192" i="13"/>
  <c r="Q192" i="13"/>
  <c r="T34" i="13"/>
  <c r="Q34" i="13"/>
  <c r="P26" i="13"/>
  <c r="Q17" i="13"/>
  <c r="U12" i="13"/>
  <c r="P34" i="13"/>
  <c r="T13" i="13"/>
  <c r="Q13" i="13"/>
  <c r="P17" i="13"/>
  <c r="Q151" i="13"/>
  <c r="T31" i="13"/>
  <c r="Q31" i="13"/>
  <c r="V13" i="13"/>
  <c r="U13" i="13"/>
  <c r="P21" i="13"/>
  <c r="Q12" i="13"/>
  <c r="Q186" i="13"/>
  <c r="P31" i="13"/>
  <c r="T18" i="13"/>
  <c r="Q18" i="13"/>
  <c r="P25" i="13"/>
  <c r="P12" i="13"/>
  <c r="T181" i="13"/>
  <c r="Q181" i="13"/>
  <c r="T36" i="13"/>
  <c r="P23" i="13"/>
  <c r="P18" i="13"/>
  <c r="P16" i="13"/>
  <c r="T57" i="13"/>
  <c r="Q57" i="13"/>
  <c r="T84" i="13"/>
  <c r="Q84" i="13"/>
  <c r="T68" i="13"/>
  <c r="Q68" i="13"/>
  <c r="T52" i="13"/>
  <c r="Q52" i="13"/>
  <c r="P36" i="13"/>
  <c r="T20" i="13"/>
  <c r="Q20" i="13"/>
  <c r="Q190" i="13"/>
  <c r="P37" i="13"/>
  <c r="T25" i="13"/>
  <c r="Q25" i="13"/>
  <c r="P20" i="13"/>
  <c r="P15" i="13"/>
  <c r="Q15" i="13"/>
  <c r="Q141" i="13"/>
  <c r="T178" i="13"/>
  <c r="Q178" i="13"/>
  <c r="T130" i="13"/>
  <c r="Q130" i="13"/>
  <c r="T98" i="13"/>
  <c r="Q98" i="13"/>
  <c r="T82" i="13"/>
  <c r="Q82" i="13"/>
  <c r="T66" i="13"/>
  <c r="Q66" i="13"/>
  <c r="T50" i="13"/>
  <c r="Q50" i="13"/>
  <c r="P33" i="13"/>
  <c r="V25" i="13"/>
  <c r="U25" i="13"/>
  <c r="Q28" i="13"/>
  <c r="Q105" i="13"/>
  <c r="T169" i="13"/>
  <c r="Q169" i="13"/>
  <c r="T121" i="13"/>
  <c r="Q121" i="13"/>
  <c r="T8" i="13"/>
  <c r="Q8" i="13"/>
  <c r="P28" i="13"/>
  <c r="P38" i="13"/>
  <c r="P30" i="13"/>
  <c r="T22" i="13"/>
  <c r="Q22" i="13"/>
  <c r="Q19" i="13"/>
  <c r="T35" i="13"/>
  <c r="Q35" i="13"/>
  <c r="V22" i="13"/>
  <c r="U22" i="13"/>
  <c r="Q132" i="13"/>
  <c r="P2" i="13"/>
  <c r="P3" i="13"/>
  <c r="P7" i="13"/>
  <c r="P6" i="13"/>
  <c r="P5" i="13"/>
  <c r="P4" i="13"/>
  <c r="Q7" i="13"/>
  <c r="Q4" i="13"/>
  <c r="D3" i="1"/>
  <c r="Q6" i="13"/>
  <c r="Q3" i="13"/>
  <c r="C14" i="10"/>
  <c r="Q40" i="13"/>
  <c r="Q42" i="13"/>
  <c r="C8" i="10"/>
  <c r="Q44" i="13"/>
  <c r="U44" i="13"/>
  <c r="Q39" i="13"/>
  <c r="U39" i="13"/>
  <c r="E19" i="10"/>
  <c r="B21" i="10"/>
  <c r="E21" i="10"/>
  <c r="B19" i="10"/>
  <c r="E20" i="10"/>
  <c r="B20" i="10"/>
  <c r="G3" i="10"/>
  <c r="G4" i="10"/>
  <c r="G5" i="10"/>
  <c r="C6" i="10"/>
  <c r="U41" i="13" l="1"/>
  <c r="Q38" i="13"/>
  <c r="Q41" i="13"/>
  <c r="Q73" i="13"/>
  <c r="Q36" i="13"/>
  <c r="U40" i="13"/>
  <c r="Q195" i="13"/>
  <c r="Q89" i="13"/>
  <c r="Q144" i="13"/>
  <c r="U8" i="13"/>
  <c r="Q27" i="13"/>
  <c r="Q21" i="13"/>
  <c r="U21" i="13"/>
  <c r="U26" i="13"/>
  <c r="Q37" i="13"/>
  <c r="Q30" i="13"/>
  <c r="Q24" i="13"/>
  <c r="Q5" i="13"/>
  <c r="Q107" i="13"/>
  <c r="Q184" i="13"/>
  <c r="U43" i="13"/>
  <c r="U28" i="13"/>
  <c r="U5" i="13"/>
  <c r="Q43" i="13"/>
  <c r="Q133" i="13"/>
  <c r="Q123" i="13"/>
  <c r="Q23" i="13"/>
  <c r="Q59" i="13"/>
  <c r="U7" i="13"/>
  <c r="Q177" i="13"/>
  <c r="U42" i="13"/>
  <c r="U4" i="13"/>
  <c r="E23" i="10"/>
  <c r="T7" i="1"/>
  <c r="T1" i="1" s="1"/>
  <c r="B16" i="10"/>
  <c r="U17" i="13"/>
  <c r="Q33" i="13"/>
  <c r="U16" i="13"/>
  <c r="U19" i="13"/>
  <c r="Q114" i="13"/>
  <c r="V8" i="1"/>
  <c r="V3" i="13" s="1"/>
  <c r="U3" i="13"/>
  <c r="Q2" i="13"/>
  <c r="Q1" i="1"/>
  <c r="U1" i="1"/>
  <c r="V15" i="13"/>
  <c r="U15" i="13"/>
  <c r="V144" i="13"/>
  <c r="U144" i="13"/>
  <c r="T138" i="13"/>
  <c r="Q138" i="13"/>
  <c r="T194" i="13"/>
  <c r="Q194" i="13"/>
  <c r="V87" i="13"/>
  <c r="U87" i="13"/>
  <c r="V129" i="13"/>
  <c r="U129" i="13"/>
  <c r="V107" i="13"/>
  <c r="U107" i="13"/>
  <c r="V141" i="13"/>
  <c r="U141" i="13"/>
  <c r="V80" i="13"/>
  <c r="U80" i="13"/>
  <c r="V55" i="13"/>
  <c r="U55" i="13"/>
  <c r="V101" i="13"/>
  <c r="U101" i="13"/>
  <c r="T162" i="13"/>
  <c r="Q162" i="13"/>
  <c r="T124" i="13"/>
  <c r="Q124" i="13"/>
  <c r="V187" i="13"/>
  <c r="U187" i="13"/>
  <c r="V167" i="13"/>
  <c r="U167" i="13"/>
  <c r="T149" i="13"/>
  <c r="Q149" i="13"/>
  <c r="T147" i="13"/>
  <c r="Q147" i="13"/>
  <c r="T165" i="13"/>
  <c r="Q165" i="13"/>
  <c r="T154" i="13"/>
  <c r="Q154" i="13"/>
  <c r="V126" i="13"/>
  <c r="U126" i="13"/>
  <c r="V100" i="13"/>
  <c r="U100" i="13"/>
  <c r="V116" i="13"/>
  <c r="U116" i="13"/>
  <c r="V82" i="13"/>
  <c r="U82" i="13"/>
  <c r="T188" i="13"/>
  <c r="Q188" i="13"/>
  <c r="T125" i="13"/>
  <c r="Q125" i="13"/>
  <c r="T120" i="13"/>
  <c r="Q120" i="13"/>
  <c r="V123" i="13"/>
  <c r="U123" i="13"/>
  <c r="V148" i="13"/>
  <c r="U148" i="13"/>
  <c r="V79" i="13"/>
  <c r="U79" i="13"/>
  <c r="V46" i="13"/>
  <c r="U46" i="13"/>
  <c r="V66" i="13"/>
  <c r="U66" i="13"/>
  <c r="V184" i="13"/>
  <c r="U184" i="13"/>
  <c r="V150" i="13"/>
  <c r="U150" i="13"/>
  <c r="V96" i="13"/>
  <c r="U96" i="13"/>
  <c r="T64" i="13"/>
  <c r="Q64" i="13"/>
  <c r="T110" i="13"/>
  <c r="Q110" i="13"/>
  <c r="V171" i="13"/>
  <c r="U171" i="13"/>
  <c r="V133" i="13"/>
  <c r="U133" i="13"/>
  <c r="T158" i="13"/>
  <c r="Q158" i="13"/>
  <c r="T156" i="13"/>
  <c r="Q156" i="13"/>
  <c r="T174" i="13"/>
  <c r="Q174" i="13"/>
  <c r="V83" i="13"/>
  <c r="U83" i="13"/>
  <c r="V158" i="13"/>
  <c r="U158" i="13"/>
  <c r="V125" i="13"/>
  <c r="U125" i="13"/>
  <c r="V192" i="13"/>
  <c r="U192" i="13"/>
  <c r="V136" i="13"/>
  <c r="U136" i="13"/>
  <c r="T134" i="13"/>
  <c r="Q134" i="13"/>
  <c r="V105" i="13"/>
  <c r="U105" i="13"/>
  <c r="V185" i="13"/>
  <c r="U185" i="13"/>
  <c r="V20" i="13"/>
  <c r="U20" i="13"/>
  <c r="V71" i="13"/>
  <c r="U71" i="13"/>
  <c r="V64" i="13"/>
  <c r="U64" i="13"/>
  <c r="V160" i="13"/>
  <c r="U160" i="13"/>
  <c r="V145" i="13"/>
  <c r="U145" i="13"/>
  <c r="V182" i="13"/>
  <c r="U182" i="13"/>
  <c r="V103" i="13"/>
  <c r="U103" i="13"/>
  <c r="V117" i="13"/>
  <c r="U117" i="13"/>
  <c r="T185" i="13"/>
  <c r="Q185" i="13"/>
  <c r="T167" i="13"/>
  <c r="Q167" i="13"/>
  <c r="T47" i="13"/>
  <c r="Q47" i="13"/>
  <c r="T183" i="13"/>
  <c r="Q183" i="13"/>
  <c r="T163" i="13"/>
  <c r="Q163" i="13"/>
  <c r="V172" i="13"/>
  <c r="U172" i="13"/>
  <c r="T155" i="13"/>
  <c r="Q155" i="13"/>
  <c r="T145" i="13"/>
  <c r="Q145" i="13"/>
  <c r="V191" i="13"/>
  <c r="U191" i="13"/>
  <c r="T99" i="13"/>
  <c r="Q99" i="13"/>
  <c r="T136" i="13"/>
  <c r="Q136" i="13"/>
  <c r="V168" i="13"/>
  <c r="U168" i="13"/>
  <c r="V29" i="13"/>
  <c r="U29" i="13"/>
  <c r="T115" i="13"/>
  <c r="Q115" i="13"/>
  <c r="T160" i="13"/>
  <c r="Q160" i="13"/>
  <c r="V142" i="13"/>
  <c r="U142" i="13"/>
  <c r="V140" i="13"/>
  <c r="U140" i="13"/>
  <c r="V78" i="13"/>
  <c r="U78" i="13"/>
  <c r="V177" i="13"/>
  <c r="U177" i="13"/>
  <c r="T80" i="13"/>
  <c r="Q80" i="13"/>
  <c r="V175" i="13"/>
  <c r="U175" i="13"/>
  <c r="V137" i="13"/>
  <c r="U137" i="13"/>
  <c r="V90" i="13"/>
  <c r="U90" i="13"/>
  <c r="V75" i="13"/>
  <c r="U75" i="13"/>
  <c r="V112" i="13"/>
  <c r="U112" i="13"/>
  <c r="V84" i="13"/>
  <c r="U84" i="13"/>
  <c r="T164" i="13"/>
  <c r="Q164" i="13"/>
  <c r="T191" i="13"/>
  <c r="Q191" i="13"/>
  <c r="V151" i="13"/>
  <c r="U151" i="13"/>
  <c r="V49" i="13"/>
  <c r="U49" i="13"/>
  <c r="T187" i="13"/>
  <c r="Q187" i="13"/>
  <c r="V176" i="13"/>
  <c r="U176" i="13"/>
  <c r="V51" i="13"/>
  <c r="U51" i="13"/>
  <c r="T172" i="13"/>
  <c r="Q172" i="13"/>
  <c r="V134" i="13"/>
  <c r="U134" i="13"/>
  <c r="T129" i="13"/>
  <c r="Q129" i="13"/>
  <c r="T179" i="13"/>
  <c r="Q179" i="13"/>
  <c r="V162" i="13"/>
  <c r="U162" i="13"/>
  <c r="V152" i="13"/>
  <c r="U152" i="13"/>
  <c r="T86" i="13"/>
  <c r="Q86" i="13"/>
  <c r="V94" i="13"/>
  <c r="U94" i="13"/>
  <c r="V91" i="13"/>
  <c r="U91" i="13"/>
  <c r="V119" i="13"/>
  <c r="U119" i="13"/>
  <c r="T96" i="13"/>
  <c r="Q96" i="13"/>
  <c r="V195" i="13"/>
  <c r="U195" i="13"/>
  <c r="V178" i="13"/>
  <c r="U178" i="13"/>
  <c r="T58" i="13"/>
  <c r="Q58" i="13"/>
  <c r="V194" i="13"/>
  <c r="U194" i="13"/>
  <c r="V58" i="13"/>
  <c r="U58" i="13"/>
  <c r="V196" i="13"/>
  <c r="U196" i="13"/>
  <c r="V95" i="13"/>
  <c r="U95" i="13"/>
  <c r="V138" i="13"/>
  <c r="U138" i="13"/>
  <c r="V50" i="13"/>
  <c r="U50" i="13"/>
  <c r="T173" i="13"/>
  <c r="Q173" i="13"/>
  <c r="T128" i="13"/>
  <c r="Q128" i="13"/>
  <c r="V98" i="13"/>
  <c r="U98" i="13"/>
  <c r="V61" i="13"/>
  <c r="U61" i="13"/>
  <c r="V130" i="13"/>
  <c r="U130" i="13"/>
  <c r="T137" i="13"/>
  <c r="Q137" i="13"/>
  <c r="T103" i="13"/>
  <c r="Q103" i="13"/>
  <c r="T71" i="13"/>
  <c r="Q71" i="13"/>
  <c r="T180" i="13"/>
  <c r="Q180" i="13"/>
  <c r="V65" i="13"/>
  <c r="U65" i="13"/>
  <c r="T49" i="13"/>
  <c r="Q49" i="13"/>
  <c r="T196" i="13"/>
  <c r="Q196" i="13"/>
  <c r="V67" i="13"/>
  <c r="U67" i="13"/>
  <c r="T54" i="13"/>
  <c r="Q54" i="13"/>
  <c r="T61" i="13"/>
  <c r="Q61" i="13"/>
  <c r="V77" i="13"/>
  <c r="U77" i="13"/>
  <c r="V135" i="13"/>
  <c r="U135" i="13"/>
  <c r="V110" i="13"/>
  <c r="U110" i="13"/>
  <c r="V30" i="13"/>
  <c r="U30" i="13"/>
  <c r="V11" i="13"/>
  <c r="U11" i="13"/>
  <c r="V131" i="13"/>
  <c r="U131" i="13"/>
  <c r="T139" i="13"/>
  <c r="Q139" i="13"/>
  <c r="V56" i="13"/>
  <c r="U56" i="13"/>
  <c r="T72" i="13"/>
  <c r="Q72" i="13"/>
  <c r="T45" i="13"/>
  <c r="Q45" i="13"/>
  <c r="V153" i="13"/>
  <c r="U153" i="13"/>
  <c r="V154" i="13"/>
  <c r="U154" i="13"/>
  <c r="T100" i="13"/>
  <c r="Q100" i="13"/>
  <c r="T116" i="13"/>
  <c r="Q116" i="13"/>
  <c r="V111" i="13"/>
  <c r="U111" i="13"/>
  <c r="V38" i="13"/>
  <c r="U38" i="13"/>
  <c r="T112" i="13"/>
  <c r="Q112" i="13"/>
  <c r="T51" i="13"/>
  <c r="Q51" i="13"/>
  <c r="T102" i="13"/>
  <c r="Q102" i="13"/>
  <c r="T70" i="13"/>
  <c r="Q70" i="13"/>
  <c r="V47" i="13"/>
  <c r="U47" i="13"/>
  <c r="T9" i="13"/>
  <c r="Q9" i="13"/>
  <c r="V186" i="13"/>
  <c r="U186" i="13"/>
  <c r="V146" i="13"/>
  <c r="U146" i="13"/>
  <c r="T119" i="13"/>
  <c r="Q119" i="13"/>
  <c r="T87" i="13"/>
  <c r="Q87" i="13"/>
  <c r="V53" i="13"/>
  <c r="U53" i="13"/>
  <c r="T53" i="13"/>
  <c r="Q53" i="13"/>
  <c r="T83" i="13"/>
  <c r="Q83" i="13"/>
  <c r="T65" i="13"/>
  <c r="Q65" i="13"/>
  <c r="V60" i="13"/>
  <c r="U60" i="13"/>
  <c r="V76" i="13"/>
  <c r="U76" i="13"/>
  <c r="T10" i="13"/>
  <c r="Q10" i="13"/>
  <c r="T148" i="13"/>
  <c r="Q148" i="13"/>
  <c r="V128" i="13"/>
  <c r="U128" i="13"/>
  <c r="V89" i="13"/>
  <c r="U89" i="13"/>
  <c r="T60" i="13"/>
  <c r="Q60" i="13"/>
  <c r="T67" i="13"/>
  <c r="Q67" i="13"/>
  <c r="V97" i="13"/>
  <c r="U97" i="13"/>
  <c r="T74" i="13"/>
  <c r="Q74" i="13"/>
  <c r="V72" i="13"/>
  <c r="U72" i="13"/>
  <c r="T88" i="13"/>
  <c r="Q88" i="13"/>
  <c r="T63" i="13"/>
  <c r="Q63" i="13"/>
  <c r="V161" i="13"/>
  <c r="U161" i="13"/>
  <c r="T182" i="13"/>
  <c r="Q182" i="13"/>
  <c r="V147" i="13"/>
  <c r="U147" i="13"/>
  <c r="V108" i="13"/>
  <c r="U108" i="13"/>
  <c r="V170" i="13"/>
  <c r="U170" i="13"/>
  <c r="V181" i="13"/>
  <c r="U181" i="13"/>
  <c r="T143" i="13"/>
  <c r="Q143" i="13"/>
  <c r="T56" i="13"/>
  <c r="Q56" i="13"/>
  <c r="V9" i="13"/>
  <c r="U9" i="13"/>
  <c r="V48" i="13"/>
  <c r="U48" i="13"/>
  <c r="T157" i="13"/>
  <c r="Q157" i="13"/>
  <c r="V132" i="13"/>
  <c r="U132" i="13"/>
  <c r="T101" i="13"/>
  <c r="Q101" i="13"/>
  <c r="T62" i="13"/>
  <c r="Q62" i="13"/>
  <c r="T69" i="13"/>
  <c r="Q69" i="13"/>
  <c r="V104" i="13"/>
  <c r="U104" i="13"/>
  <c r="T81" i="13"/>
  <c r="Q81" i="13"/>
  <c r="V88" i="13"/>
  <c r="U88" i="13"/>
  <c r="V92" i="13"/>
  <c r="U92" i="13"/>
  <c r="V54" i="13"/>
  <c r="U54" i="13"/>
  <c r="V109" i="13"/>
  <c r="U109" i="13"/>
  <c r="V70" i="13"/>
  <c r="U70" i="13"/>
  <c r="V45" i="13"/>
  <c r="U45" i="13"/>
  <c r="V127" i="13"/>
  <c r="U127" i="13"/>
  <c r="V188" i="13"/>
  <c r="U188" i="13"/>
  <c r="V159" i="13"/>
  <c r="U159" i="13"/>
  <c r="V32" i="13"/>
  <c r="U32" i="13"/>
  <c r="V59" i="13"/>
  <c r="U59" i="13"/>
  <c r="V149" i="13"/>
  <c r="U149" i="13"/>
  <c r="V121" i="13"/>
  <c r="U121" i="13"/>
  <c r="V62" i="13"/>
  <c r="U62" i="13"/>
  <c r="V10" i="13"/>
  <c r="U10" i="13"/>
  <c r="V139" i="13"/>
  <c r="U139" i="13"/>
  <c r="T166" i="13"/>
  <c r="Q166" i="13"/>
  <c r="T108" i="13"/>
  <c r="Q108" i="13"/>
  <c r="V69" i="13"/>
  <c r="U69" i="13"/>
  <c r="T76" i="13"/>
  <c r="Q76" i="13"/>
  <c r="V113" i="13"/>
  <c r="U113" i="13"/>
  <c r="T90" i="13"/>
  <c r="Q90" i="13"/>
  <c r="V99" i="13"/>
  <c r="U99" i="13"/>
  <c r="V102" i="13"/>
  <c r="U102" i="13"/>
  <c r="V63" i="13"/>
  <c r="U63" i="13"/>
  <c r="T79" i="13"/>
  <c r="Q79" i="13"/>
  <c r="T161" i="13"/>
  <c r="Q161" i="13"/>
  <c r="V155" i="13"/>
  <c r="U155" i="13"/>
  <c r="V169" i="13"/>
  <c r="U169" i="13"/>
  <c r="V93" i="13"/>
  <c r="U93" i="13"/>
  <c r="V52" i="13"/>
  <c r="U52" i="13"/>
  <c r="V18" i="13"/>
  <c r="U18" i="13"/>
  <c r="V34" i="13"/>
  <c r="U34" i="13"/>
  <c r="T48" i="13"/>
  <c r="Q48" i="13"/>
  <c r="T142" i="13"/>
  <c r="Q142" i="13"/>
  <c r="T109" i="13"/>
  <c r="Q109" i="13"/>
  <c r="V81" i="13"/>
  <c r="U81" i="13"/>
  <c r="T175" i="13"/>
  <c r="Q175" i="13"/>
  <c r="T78" i="13"/>
  <c r="Q78" i="13"/>
  <c r="V106" i="13"/>
  <c r="U106" i="13"/>
  <c r="T118" i="13"/>
  <c r="Q118" i="13"/>
  <c r="V68" i="13"/>
  <c r="U68" i="13"/>
  <c r="V165" i="13"/>
  <c r="U165" i="13"/>
  <c r="T176" i="13"/>
  <c r="Q176" i="13"/>
  <c r="V173" i="13"/>
  <c r="U173" i="13"/>
  <c r="V163" i="13"/>
  <c r="U163" i="13"/>
  <c r="V143" i="13"/>
  <c r="U143" i="13"/>
  <c r="V31" i="13"/>
  <c r="U31" i="13"/>
  <c r="T193" i="13"/>
  <c r="Q193" i="13"/>
  <c r="V73" i="13"/>
  <c r="U73" i="13"/>
  <c r="V157" i="13"/>
  <c r="U157" i="13"/>
  <c r="T46" i="13"/>
  <c r="Q46" i="13"/>
  <c r="T117" i="13"/>
  <c r="Q117" i="13"/>
  <c r="T85" i="13"/>
  <c r="Q85" i="13"/>
  <c r="T122" i="13"/>
  <c r="Q122" i="13"/>
  <c r="T97" i="13"/>
  <c r="Q97" i="13"/>
  <c r="T111" i="13"/>
  <c r="Q111" i="13"/>
  <c r="V166" i="13"/>
  <c r="U166" i="13"/>
  <c r="V193" i="13"/>
  <c r="U193" i="13"/>
  <c r="T55" i="13"/>
  <c r="Q55" i="13"/>
  <c r="T126" i="13"/>
  <c r="Q126" i="13"/>
  <c r="V85" i="13"/>
  <c r="U85" i="13"/>
  <c r="T92" i="13"/>
  <c r="Q92" i="13"/>
  <c r="T131" i="13"/>
  <c r="Q131" i="13"/>
  <c r="T104" i="13"/>
  <c r="Q104" i="13"/>
  <c r="V115" i="13"/>
  <c r="U115" i="13"/>
  <c r="V118" i="13"/>
  <c r="U118" i="13"/>
  <c r="V120" i="13"/>
  <c r="U120" i="13"/>
  <c r="V86" i="13"/>
  <c r="U86" i="13"/>
  <c r="V183" i="13"/>
  <c r="U183" i="13"/>
  <c r="V180" i="13"/>
  <c r="U180" i="13"/>
  <c r="T170" i="13"/>
  <c r="Q170" i="13"/>
  <c r="T146" i="13"/>
  <c r="Q146" i="13"/>
  <c r="V156" i="13"/>
  <c r="U156" i="13"/>
  <c r="V24" i="13"/>
  <c r="U24" i="13"/>
  <c r="V33" i="13"/>
  <c r="U33" i="13"/>
  <c r="V23" i="13"/>
  <c r="U23" i="13"/>
  <c r="V14" i="13"/>
  <c r="U14" i="13"/>
  <c r="V27" i="13"/>
  <c r="U27" i="13"/>
  <c r="V57" i="13"/>
  <c r="U57" i="13"/>
  <c r="T135" i="13"/>
  <c r="Q135" i="13"/>
  <c r="T94" i="13"/>
  <c r="Q94" i="13"/>
  <c r="T106" i="13"/>
  <c r="Q106" i="13"/>
  <c r="T140" i="13"/>
  <c r="Q140" i="13"/>
  <c r="T113" i="13"/>
  <c r="Q113" i="13"/>
  <c r="V124" i="13"/>
  <c r="U124" i="13"/>
  <c r="V122" i="13"/>
  <c r="U122" i="13"/>
  <c r="V74" i="13"/>
  <c r="U74" i="13"/>
  <c r="T127" i="13"/>
  <c r="Q127" i="13"/>
  <c r="T95" i="13"/>
  <c r="Q95" i="13"/>
  <c r="V114" i="13"/>
  <c r="U114" i="13"/>
  <c r="V179" i="13"/>
  <c r="U179" i="13"/>
  <c r="V189" i="13"/>
  <c r="U189" i="13"/>
  <c r="V190" i="13"/>
  <c r="U190" i="13"/>
  <c r="T153" i="13"/>
  <c r="Q153" i="13"/>
  <c r="V164" i="13"/>
  <c r="U164" i="13"/>
  <c r="V36" i="13"/>
  <c r="U36" i="13"/>
  <c r="V35" i="13"/>
  <c r="U35" i="13"/>
  <c r="V39" i="13"/>
  <c r="T39" i="13"/>
  <c r="V40" i="13"/>
  <c r="V41" i="13"/>
  <c r="T44" i="13"/>
  <c r="T40" i="13"/>
  <c r="V43" i="13"/>
  <c r="T42" i="13"/>
  <c r="V42" i="13"/>
  <c r="T43" i="13"/>
  <c r="V44" i="13"/>
  <c r="B23" i="10"/>
  <c r="V7" i="1" l="1"/>
  <c r="V2" i="13" s="1"/>
  <c r="T2" i="13"/>
  <c r="E22" i="10"/>
  <c r="B22" i="10"/>
  <c r="V1" i="1" l="1"/>
  <c r="B24" i="10"/>
  <c r="E24" i="1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tc={CC501F15-FE2B-45C2-AC08-DA30976DC935}</author>
    <author>tc={828D0ECC-2615-41A3-AD6C-E072D65D9F06}</author>
    <author>tc={8B9C3020-3B70-4C80-B83F-C5E04BEED95A}</author>
  </authors>
  <commentList>
    <comment ref="A6" authorId="0" shapeId="0" xr:uid="{CC501F15-FE2B-45C2-AC08-DA30976DC935}">
      <text>
        <t>[Threaded comment]
Your version of Excel allows you to read this threaded comment; however, any edits to it will get removed if the file is opened in a newer version of Excel. Learn more: https://go.microsoft.com/fwlink/?linkid=870924
Comment:
    This counts the unique IDs, regardless if the same name is listed twice receiving different certifications.
Reply:
    Aka, the total rows on the verification form</t>
      </text>
    </comment>
    <comment ref="A7" authorId="1" shapeId="0" xr:uid="{828D0ECC-2615-41A3-AD6C-E072D65D9F06}">
      <text>
        <t>[Threaded comment]
Your version of Excel allows you to read this threaded comment; however, any edits to it will get removed if the file is opened in a newer version of Excel. Learn more: https://go.microsoft.com/fwlink/?linkid=870924
Comment:
    This is the unique count of credentials. If all trainees receive the same credential (like a 1 day CPR course) this should be 1.</t>
      </text>
    </comment>
    <comment ref="A8" authorId="2" shapeId="0" xr:uid="{8B9C3020-3B70-4C80-B83F-C5E04BEED95A}">
      <text>
        <t>[Threaded comment]
Your version of Excel allows you to read this threaded comment; however, any edits to it will get removed if the file is opened in a newer version of Excel. Learn more: https://go.microsoft.com/fwlink/?linkid=870924
Comment:
    Count of unique people. If same person receives multiple creds, only counts them once</t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<sst xmlns="http://schemas.openxmlformats.org/spreadsheetml/2006/main" count="434" uniqueCount="196">
  <si>
    <t>Company Name</t>
  </si>
  <si>
    <t>Average</t>
  </si>
  <si>
    <t>Facility FEIN</t>
  </si>
  <si>
    <t>Facility County</t>
  </si>
  <si>
    <t>Butler</t>
  </si>
  <si>
    <t xml:space="preserve">Company Facility FEIN </t>
  </si>
  <si>
    <t>Company Facility County</t>
  </si>
  <si>
    <t>Employee First Name</t>
  </si>
  <si>
    <t>Employee Last Name</t>
  </si>
  <si>
    <t>Pledged Post-Credential Employee Hourly Wage</t>
  </si>
  <si>
    <t>Pledged Wage Increase ($)</t>
  </si>
  <si>
    <t>Pledged Wage Increase (%)</t>
  </si>
  <si>
    <t>% of Company Contribution</t>
  </si>
  <si>
    <t>DED Region</t>
  </si>
  <si>
    <t>County Economic Distress Score</t>
  </si>
  <si>
    <t>% of Company Contribution Score</t>
  </si>
  <si>
    <t>Wage Increase to Training Cost Score</t>
  </si>
  <si>
    <t>Total Score</t>
  </si>
  <si>
    <t>Status</t>
  </si>
  <si>
    <t>Completed and submitted for reimbursement</t>
  </si>
  <si>
    <t>Completed but not submitted for reimbursement</t>
  </si>
  <si>
    <t>In Process</t>
  </si>
  <si>
    <t>Not Started, but on track for completion by projected completion date</t>
  </si>
  <si>
    <t>Canceled</t>
  </si>
  <si>
    <t>ABC ID</t>
  </si>
  <si>
    <t>COUNTY</t>
  </si>
  <si>
    <t>DED REGION</t>
  </si>
  <si>
    <t>ECONOMIC DISTRESS</t>
  </si>
  <si>
    <t>% OF MO PER CAPITA INCOME</t>
  </si>
  <si>
    <t>Points</t>
  </si>
  <si>
    <t>Adair</t>
  </si>
  <si>
    <t>North</t>
  </si>
  <si>
    <t>High Economic Distress</t>
  </si>
  <si>
    <t>Andrew</t>
  </si>
  <si>
    <t>Moderate Economic Distress</t>
  </si>
  <si>
    <t>Atchison</t>
  </si>
  <si>
    <t>Low to Moderate Economic Distress</t>
  </si>
  <si>
    <t>Audrain</t>
  </si>
  <si>
    <t>Central</t>
  </si>
  <si>
    <t>Moderate to High Economic Distress</t>
  </si>
  <si>
    <t>Barry</t>
  </si>
  <si>
    <t>Southwest</t>
  </si>
  <si>
    <t>Barton</t>
  </si>
  <si>
    <t>Bates</t>
  </si>
  <si>
    <t>Benton</t>
  </si>
  <si>
    <t>Bollinger</t>
  </si>
  <si>
    <t>Southeast</t>
  </si>
  <si>
    <t>Boone</t>
  </si>
  <si>
    <t>Buchanan</t>
  </si>
  <si>
    <t>Caldwell</t>
  </si>
  <si>
    <t>Callaway</t>
  </si>
  <si>
    <t>Camden</t>
  </si>
  <si>
    <t>Cape Girardeau</t>
  </si>
  <si>
    <t>Carroll</t>
  </si>
  <si>
    <t>Low Economic Distress</t>
  </si>
  <si>
    <t>Carter</t>
  </si>
  <si>
    <t>Cass</t>
  </si>
  <si>
    <t>Kansas City</t>
  </si>
  <si>
    <t>Cedar</t>
  </si>
  <si>
    <t>Chariton</t>
  </si>
  <si>
    <t>Christian</t>
  </si>
  <si>
    <t>Clark</t>
  </si>
  <si>
    <t>Clay</t>
  </si>
  <si>
    <t>Clinton</t>
  </si>
  <si>
    <t>Cole</t>
  </si>
  <si>
    <t>Cooper</t>
  </si>
  <si>
    <t>Crawford</t>
  </si>
  <si>
    <t>Dade</t>
  </si>
  <si>
    <t>Dallas</t>
  </si>
  <si>
    <t>Daviess</t>
  </si>
  <si>
    <t>DeKalb</t>
  </si>
  <si>
    <t>Dent</t>
  </si>
  <si>
    <t>Douglas</t>
  </si>
  <si>
    <t>Dunklin</t>
  </si>
  <si>
    <t>Franklin</t>
  </si>
  <si>
    <t>St. Louis</t>
  </si>
  <si>
    <t>Gasconade</t>
  </si>
  <si>
    <t>Gentry</t>
  </si>
  <si>
    <t>Greene</t>
  </si>
  <si>
    <t>Grundy</t>
  </si>
  <si>
    <t>Harrison</t>
  </si>
  <si>
    <t>Henry</t>
  </si>
  <si>
    <t>Hickory</t>
  </si>
  <si>
    <t>Holt</t>
  </si>
  <si>
    <t>Howard</t>
  </si>
  <si>
    <t>Howell</t>
  </si>
  <si>
    <t>Iron</t>
  </si>
  <si>
    <t>Jackson</t>
  </si>
  <si>
    <t>Jasper</t>
  </si>
  <si>
    <t>Jefferson</t>
  </si>
  <si>
    <t>Johnson</t>
  </si>
  <si>
    <t>Knox</t>
  </si>
  <si>
    <t>Laclede</t>
  </si>
  <si>
    <t>Lafayette</t>
  </si>
  <si>
    <t>Lawrence</t>
  </si>
  <si>
    <t>Lewis</t>
  </si>
  <si>
    <t>Lincoln</t>
  </si>
  <si>
    <t>Linn</t>
  </si>
  <si>
    <t>Livingston</t>
  </si>
  <si>
    <t>Macon</t>
  </si>
  <si>
    <t>Madison</t>
  </si>
  <si>
    <t>Maries</t>
  </si>
  <si>
    <t>Marion</t>
  </si>
  <si>
    <t>McDonald</t>
  </si>
  <si>
    <t>Mercer</t>
  </si>
  <si>
    <t>Miller</t>
  </si>
  <si>
    <t>Mississippi</t>
  </si>
  <si>
    <t>Moniteau</t>
  </si>
  <si>
    <t>Monroe</t>
  </si>
  <si>
    <t>Montgomery</t>
  </si>
  <si>
    <t>Morgan</t>
  </si>
  <si>
    <t>New Madrid</t>
  </si>
  <si>
    <t>Newton</t>
  </si>
  <si>
    <t>Nodaway</t>
  </si>
  <si>
    <t>Oregon</t>
  </si>
  <si>
    <t>Osage</t>
  </si>
  <si>
    <t>Ozark</t>
  </si>
  <si>
    <t>Pemiscot</t>
  </si>
  <si>
    <t>Perry</t>
  </si>
  <si>
    <t>Pettis</t>
  </si>
  <si>
    <t>Phelps</t>
  </si>
  <si>
    <t>Pike</t>
  </si>
  <si>
    <t>Platte</t>
  </si>
  <si>
    <t>Polk</t>
  </si>
  <si>
    <t>Pulaski</t>
  </si>
  <si>
    <t>Putnam</t>
  </si>
  <si>
    <t>Ralls</t>
  </si>
  <si>
    <t>Randolph</t>
  </si>
  <si>
    <t>Ray</t>
  </si>
  <si>
    <t>Reynolds</t>
  </si>
  <si>
    <t>Ripley</t>
  </si>
  <si>
    <t>Saline</t>
  </si>
  <si>
    <t>Schuyler</t>
  </si>
  <si>
    <t>Scotland</t>
  </si>
  <si>
    <t>Scott</t>
  </si>
  <si>
    <t>Shannon</t>
  </si>
  <si>
    <t>Shelby</t>
  </si>
  <si>
    <t>St. Charles</t>
  </si>
  <si>
    <t>St. Clair</t>
  </si>
  <si>
    <t>St. Francois</t>
  </si>
  <si>
    <t>St. Louis (Independent City)</t>
  </si>
  <si>
    <t>Ste. Genevieve</t>
  </si>
  <si>
    <t>Stoddard</t>
  </si>
  <si>
    <t>Stone</t>
  </si>
  <si>
    <t>Sullivan</t>
  </si>
  <si>
    <t>Taney</t>
  </si>
  <si>
    <t>Texas</t>
  </si>
  <si>
    <t>Vernon</t>
  </si>
  <si>
    <t>Warren</t>
  </si>
  <si>
    <t>Washington</t>
  </si>
  <si>
    <t>Wayne</t>
  </si>
  <si>
    <t>Webster</t>
  </si>
  <si>
    <t>Worth</t>
  </si>
  <si>
    <t>Wright</t>
  </si>
  <si>
    <t>Percentage of Company Contribution</t>
  </si>
  <si>
    <t>Lab Fees
(if applicable)</t>
  </si>
  <si>
    <t>Name of Credential
(no abbreviations)</t>
  </si>
  <si>
    <t>Employee Current Hourly Wage</t>
  </si>
  <si>
    <t>Total Cost</t>
  </si>
  <si>
    <t>Full dollar amount the company will contribute towards the total cost</t>
  </si>
  <si>
    <t xml:space="preserve">Relevant Authority Issuing Credential </t>
  </si>
  <si>
    <t>Website for Relevant Authority Issuing Credential</t>
  </si>
  <si>
    <t>Employee Full Name</t>
  </si>
  <si>
    <t>Unique Trainee ID</t>
  </si>
  <si>
    <t>Unique Credentials Count</t>
  </si>
  <si>
    <t>Unique Trainees Count</t>
  </si>
  <si>
    <t>Eligible</t>
  </si>
  <si>
    <t>Ineligible</t>
  </si>
  <si>
    <t>Lab Fees</t>
  </si>
  <si>
    <t>Total</t>
  </si>
  <si>
    <t>Certification Fees</t>
  </si>
  <si>
    <t>Instruction Fees</t>
  </si>
  <si>
    <t>Tuition Fees</t>
  </si>
  <si>
    <t>Textbooks/Manuals Fees</t>
  </si>
  <si>
    <t>Instruction Fees
(if applicable)</t>
  </si>
  <si>
    <t>Tuition Fees
(if applicable)</t>
  </si>
  <si>
    <t>Eligibility</t>
  </si>
  <si>
    <t>Count of Unique Trainee ID</t>
  </si>
  <si>
    <t>Initial Request</t>
  </si>
  <si>
    <t>Unduplicated Employees</t>
  </si>
  <si>
    <t>Total Credentials</t>
  </si>
  <si>
    <t>Unduplicated Credentials</t>
  </si>
  <si>
    <t>Application Date</t>
  </si>
  <si>
    <t>Text/Notes</t>
  </si>
  <si>
    <t>Category</t>
  </si>
  <si>
    <t>Healthcare</t>
  </si>
  <si>
    <t>Technology</t>
  </si>
  <si>
    <t>Other</t>
  </si>
  <si>
    <t>Total Healthcare Credentials</t>
  </si>
  <si>
    <t>Total Technology Credentials</t>
  </si>
  <si>
    <t>Total Other Credentials</t>
  </si>
  <si>
    <t>Textbooks/ Manuals Fees
(if applicable)</t>
  </si>
  <si>
    <t>Reviewer Comments</t>
  </si>
  <si>
    <t>Dollar Amount the Company Will Pay From Column K (Total Cost), Prior to Any Potential Reimbursement</t>
  </si>
  <si>
    <t>Certification Fee
(if applicable)</t>
  </si>
  <si>
    <t>Credential Training Program Employer Verification Form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</si>
</sst>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_(* #,##0.0000_);_(* \(#,##0.0000\);_(* &quot;-&quot;??_);_(@_)"/>
    <numFmt numFmtId="166" formatCode="0.0000"/>
  </numFmts>
  <fonts count="2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4"/>
      <name val="Calibri"/>
      <family val="2"/>
      <scheme val="minor"/>
    </font>
    <font>
      <sz val="11"/>
      <color theme="1"/>
      <name val="Monseratt"/>
    </font>
    <font>
      <b/>
      <sz val="14"/>
      <color theme="1"/>
      <name val="Monseratt"/>
    </font>
    <font>
      <sz val="11"/>
      <name val="Monseratt"/>
    </font>
    <font>
      <b/>
      <sz val="12"/>
      <name val="Monseratt"/>
    </font>
    <font>
      <sz val="11"/>
      <color rgb="FFFF0000"/>
      <name val="Calibri"/>
      <family val="2"/>
      <scheme val="minor"/>
    </font>
    <font>
      <u/>
      <sz val="11"/>
      <name val="Calibri"/>
      <family val="2"/>
      <scheme val="minor"/>
    </font>
    <font>
      <b/>
      <sz val="12"/>
      <name val="Montseratt"/>
    </font>
    <font>
      <sz val="14"/>
      <name val="Montseratt"/>
    </font>
    <font>
      <sz val="11"/>
      <color theme="1"/>
      <name val="Montseratt"/>
    </font>
    <font>
      <b/>
      <sz val="16"/>
      <color theme="1"/>
      <name val="Montseratt"/>
    </font>
    <font>
      <sz val="16"/>
      <color theme="1"/>
      <name val="Montseratt"/>
    </font>
    <font>
      <sz val="11"/>
      <name val="Montseratt"/>
    </font>
    <font>
      <u/>
      <sz val="11"/>
      <color theme="10"/>
      <name val="Montseratt"/>
    </font>
    <font>
      <b/>
      <sz val="24"/>
      <name val="Montseratt"/>
    </font>
    <font>
      <sz val="16"/>
      <name val="Montseratt"/>
    </font>
    <font>
      <b/>
      <sz val="11"/>
      <name val="Montseratt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14999847407452621"/>
        <bgColor theme="6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theme="6" tint="0.39997558519241921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theme="6" tint="0.39997558519241921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5">
    <xf numFmtId="0" fontId="0" fillId="0" borderId="0"/>
    <xf numFmtId="0" fontId="1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195">
    <xf numFmtId="0" fontId="0" fillId="0" borderId="0" xfId="0"/>
    <xf numFmtId="0" fontId="0" fillId="0" borderId="0" xfId="0" applyFill="1" applyBorder="1" applyProtection="1"/>
    <xf numFmtId="0" fontId="0" fillId="3" borderId="1" xfId="0" applyFill="1" applyBorder="1" applyProtection="1"/>
    <xf numFmtId="0" fontId="0" fillId="0" borderId="0" xfId="0" applyBorder="1" applyProtection="1"/>
    <xf numFmtId="0" fontId="0" fillId="0" borderId="1" xfId="0" applyBorder="1" applyProtection="1"/>
    <xf numFmtId="0" fontId="0" fillId="0" borderId="0" xfId="0" applyFill="1" applyBorder="1" applyAlignment="1" applyProtection="1">
      <alignment horizontal="left" vertical="center"/>
    </xf>
    <xf numFmtId="0" fontId="0" fillId="0" borderId="2" xfId="0" applyBorder="1" applyAlignment="1" applyProtection="1">
      <alignment horizontal="left" vertical="center"/>
    </xf>
    <xf numFmtId="0" fontId="0" fillId="2" borderId="2" xfId="0" applyFill="1" applyBorder="1" applyAlignment="1" applyProtection="1">
      <alignment horizontal="left" vertical="center"/>
    </xf>
    <xf numFmtId="0" fontId="0" fillId="3" borderId="2" xfId="0" applyFill="1" applyBorder="1" applyAlignment="1" applyProtection="1">
      <alignment horizontal="left" vertical="center"/>
    </xf>
    <xf numFmtId="0" fontId="0" fillId="0" borderId="2" xfId="0" applyBorder="1" applyProtection="1"/>
    <xf numFmtId="0" fontId="0" fillId="0" borderId="1" xfId="0" applyBorder="1" applyAlignment="1" applyProtection="1">
      <alignment horizontal="left" vertical="center"/>
    </xf>
    <xf numFmtId="0" fontId="0" fillId="2" borderId="1" xfId="0" applyFill="1" applyBorder="1" applyAlignment="1" applyProtection="1">
      <alignment horizontal="left" vertical="center"/>
    </xf>
    <xf numFmtId="0" fontId="0" fillId="3" borderId="1" xfId="0" applyFill="1" applyBorder="1" applyAlignment="1" applyProtection="1">
      <alignment horizontal="left" vertical="center"/>
    </xf>
    <xf numFmtId="0" fontId="0" fillId="0" borderId="0" xfId="0" applyAlignment="1">
      <alignment horizontal="right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7" fillId="4" borderId="4" xfId="0" applyFont="1" applyFill="1" applyBorder="1" applyAlignment="1">
      <alignment horizontal="right"/>
    </xf>
    <xf numFmtId="0" fontId="5" fillId="4" borderId="0" xfId="0" applyFont="1" applyFill="1" applyAlignment="1">
      <alignment horizontal="right"/>
    </xf>
    <xf numFmtId="0" fontId="0" fillId="5" borderId="0" xfId="0" applyFill="1"/>
    <xf numFmtId="0" fontId="9" fillId="5" borderId="0" xfId="0" applyFont="1" applyFill="1"/>
    <xf numFmtId="0" fontId="3" fillId="5" borderId="0" xfId="0" applyFont="1" applyFill="1"/>
    <xf numFmtId="0" fontId="8" fillId="9" borderId="4" xfId="0" applyFont="1" applyFill="1" applyBorder="1" applyAlignment="1">
      <alignment horizontal="right" vertical="center" wrapText="1"/>
    </xf>
    <xf numFmtId="0" fontId="8" fillId="3" borderId="4" xfId="0" applyFont="1" applyFill="1" applyBorder="1" applyAlignment="1">
      <alignment horizontal="right" vertical="center" wrapText="1"/>
    </xf>
    <xf numFmtId="164" fontId="8" fillId="3" borderId="4" xfId="0" applyNumberFormat="1" applyFont="1" applyFill="1" applyBorder="1" applyAlignment="1">
      <alignment horizontal="right" vertical="center" wrapText="1"/>
    </xf>
    <xf numFmtId="43" fontId="5" fillId="3" borderId="17" xfId="2" applyFont="1" applyFill="1" applyBorder="1" applyAlignment="1" applyProtection="1">
      <alignment horizontal="center" vertical="center"/>
      <protection hidden="1"/>
    </xf>
    <xf numFmtId="43" fontId="5" fillId="3" borderId="18" xfId="2" applyFont="1" applyFill="1" applyBorder="1" applyAlignment="1" applyProtection="1">
      <alignment horizontal="center" vertical="center"/>
      <protection hidden="1"/>
    </xf>
    <xf numFmtId="0" fontId="5" fillId="3" borderId="31" xfId="0" applyFont="1" applyFill="1" applyBorder="1" applyAlignment="1" applyProtection="1">
      <alignment horizontal="left" vertical="center"/>
      <protection hidden="1"/>
    </xf>
    <xf numFmtId="0" fontId="5" fillId="3" borderId="27" xfId="0" applyFont="1" applyFill="1" applyBorder="1" applyAlignment="1" applyProtection="1">
      <alignment horizontal="left" vertical="center"/>
      <protection hidden="1"/>
    </xf>
    <xf numFmtId="0" fontId="7" fillId="3" borderId="1" xfId="0" applyFont="1" applyFill="1" applyBorder="1" applyAlignment="1" applyProtection="1">
      <alignment horizontal="center" vertical="center"/>
      <protection hidden="1"/>
    </xf>
    <xf numFmtId="0" fontId="5" fillId="3" borderId="27" xfId="0" applyFont="1" applyFill="1" applyBorder="1" applyProtection="1">
      <protection hidden="1"/>
    </xf>
    <xf numFmtId="1" fontId="7" fillId="3" borderId="1" xfId="0" applyNumberFormat="1" applyFont="1" applyFill="1" applyBorder="1" applyAlignment="1" applyProtection="1">
      <alignment horizontal="center" vertical="center"/>
      <protection hidden="1"/>
    </xf>
    <xf numFmtId="0" fontId="7" fillId="3" borderId="1" xfId="0" applyNumberFormat="1" applyFont="1" applyFill="1" applyBorder="1" applyAlignment="1" applyProtection="1">
      <alignment horizontal="center" vertical="center"/>
      <protection hidden="1"/>
    </xf>
    <xf numFmtId="44" fontId="5" fillId="3" borderId="17" xfId="0" applyNumberFormat="1" applyFont="1" applyFill="1" applyBorder="1" applyAlignment="1" applyProtection="1">
      <alignment vertical="center"/>
      <protection hidden="1"/>
    </xf>
    <xf numFmtId="44" fontId="5" fillId="3" borderId="1" xfId="0" applyNumberFormat="1" applyFont="1" applyFill="1" applyBorder="1" applyAlignment="1" applyProtection="1">
      <alignment vertical="center"/>
      <protection hidden="1"/>
    </xf>
    <xf numFmtId="9" fontId="5" fillId="3" borderId="17" xfId="4" applyFont="1" applyFill="1" applyBorder="1" applyAlignment="1" applyProtection="1">
      <alignment vertical="center"/>
      <protection hidden="1"/>
    </xf>
    <xf numFmtId="0" fontId="5" fillId="3" borderId="28" xfId="0" applyFont="1" applyFill="1" applyBorder="1" applyAlignment="1" applyProtection="1">
      <alignment horizontal="left" vertical="center"/>
      <protection hidden="1"/>
    </xf>
    <xf numFmtId="0" fontId="5" fillId="3" borderId="28" xfId="0" applyFont="1" applyFill="1" applyBorder="1" applyProtection="1">
      <protection hidden="1"/>
    </xf>
    <xf numFmtId="0" fontId="5" fillId="4" borderId="1" xfId="0" applyFont="1" applyFill="1" applyBorder="1" applyAlignment="1" applyProtection="1">
      <alignment vertical="center"/>
      <protection hidden="1"/>
    </xf>
    <xf numFmtId="0" fontId="5" fillId="4" borderId="19" xfId="0" applyFont="1" applyFill="1" applyBorder="1" applyAlignment="1" applyProtection="1">
      <alignment vertical="center"/>
      <protection hidden="1"/>
    </xf>
    <xf numFmtId="0" fontId="7" fillId="4" borderId="30" xfId="0" applyFont="1" applyFill="1" applyBorder="1" applyAlignment="1" applyProtection="1">
      <alignment vertical="center"/>
      <protection hidden="1"/>
    </xf>
    <xf numFmtId="0" fontId="7" fillId="4" borderId="2" xfId="0" applyFont="1" applyFill="1" applyBorder="1" applyAlignment="1" applyProtection="1">
      <alignment vertical="center"/>
      <protection hidden="1"/>
    </xf>
    <xf numFmtId="0" fontId="7" fillId="4" borderId="17" xfId="0" applyFont="1" applyFill="1" applyBorder="1" applyAlignment="1" applyProtection="1">
      <alignment vertical="center"/>
      <protection hidden="1"/>
    </xf>
    <xf numFmtId="0" fontId="7" fillId="4" borderId="1" xfId="0" applyFont="1" applyFill="1" applyBorder="1" applyAlignment="1" applyProtection="1">
      <alignment vertical="center"/>
      <protection hidden="1"/>
    </xf>
    <xf numFmtId="0" fontId="5" fillId="4" borderId="17" xfId="0" applyFont="1" applyFill="1" applyBorder="1" applyProtection="1">
      <protection hidden="1"/>
    </xf>
    <xf numFmtId="0" fontId="0" fillId="5" borderId="0" xfId="0" applyFill="1" applyAlignment="1" applyProtection="1">
      <alignment horizontal="center" wrapText="1"/>
      <protection hidden="1"/>
    </xf>
    <xf numFmtId="0" fontId="0" fillId="5" borderId="0" xfId="0" applyFill="1" applyAlignment="1" applyProtection="1">
      <alignment wrapText="1"/>
      <protection hidden="1"/>
    </xf>
    <xf numFmtId="10" fontId="0" fillId="5" borderId="0" xfId="4" applyNumberFormat="1" applyFont="1" applyFill="1" applyAlignment="1" applyProtection="1">
      <alignment horizontal="center" wrapText="1"/>
      <protection hidden="1"/>
    </xf>
    <xf numFmtId="0" fontId="0" fillId="5" borderId="0" xfId="0" applyFill="1" applyAlignment="1" applyProtection="1">
      <alignment horizontal="center"/>
      <protection hidden="1"/>
    </xf>
    <xf numFmtId="0" fontId="0" fillId="5" borderId="0" xfId="0" applyFill="1" applyProtection="1">
      <protection hidden="1"/>
    </xf>
    <xf numFmtId="10" fontId="0" fillId="5" borderId="0" xfId="4" applyNumberFormat="1" applyFont="1" applyFill="1" applyAlignment="1" applyProtection="1">
      <alignment horizontal="center"/>
      <protection hidden="1"/>
    </xf>
    <xf numFmtId="44" fontId="4" fillId="4" borderId="6" xfId="3" applyFont="1" applyFill="1" applyBorder="1" applyAlignment="1" applyProtection="1">
      <alignment horizontal="left" vertical="center"/>
      <protection hidden="1"/>
    </xf>
    <xf numFmtId="44" fontId="12" fillId="4" borderId="6" xfId="3" applyFont="1" applyFill="1" applyBorder="1" applyAlignment="1" applyProtection="1">
      <alignment horizontal="left" vertical="center"/>
      <protection hidden="1"/>
    </xf>
    <xf numFmtId="0" fontId="16" fillId="4" borderId="7" xfId="0" applyFont="1" applyFill="1" applyBorder="1" applyAlignment="1" applyProtection="1">
      <alignment horizontal="left" vertical="center"/>
      <protection hidden="1"/>
    </xf>
    <xf numFmtId="0" fontId="15" fillId="0" borderId="1" xfId="0" applyFont="1" applyFill="1" applyBorder="1" applyAlignment="1" applyProtection="1">
      <alignment horizontal="center" vertical="center"/>
      <protection locked="0"/>
    </xf>
    <xf numFmtId="0" fontId="15" fillId="0" borderId="6" xfId="0" applyFont="1" applyFill="1" applyBorder="1" applyAlignment="1" applyProtection="1">
      <alignment horizontal="center" vertical="center"/>
      <protection locked="0"/>
    </xf>
    <xf numFmtId="0" fontId="3" fillId="4" borderId="0" xfId="0" applyFont="1" applyFill="1" applyAlignment="1" applyProtection="1">
      <alignment wrapText="1"/>
      <protection hidden="1"/>
    </xf>
    <xf numFmtId="0" fontId="3" fillId="4" borderId="0" xfId="0" applyNumberFormat="1" applyFont="1" applyFill="1" applyAlignment="1" applyProtection="1">
      <alignment wrapText="1"/>
      <protection hidden="1"/>
    </xf>
    <xf numFmtId="44" fontId="3" fillId="4" borderId="0" xfId="3" applyFont="1" applyFill="1" applyAlignment="1" applyProtection="1">
      <alignment wrapText="1"/>
      <protection hidden="1"/>
    </xf>
    <xf numFmtId="0" fontId="3" fillId="4" borderId="16" xfId="0" applyFont="1" applyFill="1" applyBorder="1" applyAlignment="1" applyProtection="1">
      <alignment horizontal="left" vertical="center"/>
      <protection hidden="1"/>
    </xf>
    <xf numFmtId="0" fontId="3" fillId="4" borderId="16" xfId="0" applyNumberFormat="1" applyFont="1" applyFill="1" applyBorder="1" applyAlignment="1" applyProtection="1">
      <alignment horizontal="left" vertical="center"/>
      <protection hidden="1"/>
    </xf>
    <xf numFmtId="0" fontId="10" fillId="4" borderId="16" xfId="1" applyNumberFormat="1" applyFont="1" applyFill="1" applyBorder="1" applyAlignment="1" applyProtection="1">
      <alignment horizontal="left" vertical="center"/>
      <protection hidden="1"/>
    </xf>
    <xf numFmtId="44" fontId="3" fillId="4" borderId="16" xfId="3" applyNumberFormat="1" applyFont="1" applyFill="1" applyBorder="1" applyAlignment="1" applyProtection="1">
      <alignment horizontal="left" vertical="center"/>
      <protection hidden="1"/>
    </xf>
    <xf numFmtId="44" fontId="3" fillId="4" borderId="16" xfId="3" applyFont="1" applyFill="1" applyBorder="1" applyAlignment="1" applyProtection="1">
      <alignment horizontal="left" vertical="center"/>
      <protection hidden="1"/>
    </xf>
    <xf numFmtId="44" fontId="3" fillId="4" borderId="21" xfId="3" applyNumberFormat="1" applyFont="1" applyFill="1" applyBorder="1" applyAlignment="1" applyProtection="1">
      <alignment horizontal="left" vertical="center"/>
      <protection hidden="1"/>
    </xf>
    <xf numFmtId="44" fontId="3" fillId="4" borderId="17" xfId="3" applyNumberFormat="1" applyFont="1" applyFill="1" applyBorder="1" applyAlignment="1" applyProtection="1">
      <alignment horizontal="center" vertical="center"/>
      <protection hidden="1"/>
    </xf>
    <xf numFmtId="10" fontId="3" fillId="4" borderId="1" xfId="0" applyNumberFormat="1" applyFont="1" applyFill="1" applyBorder="1" applyAlignment="1" applyProtection="1">
      <alignment horizontal="center" vertical="center"/>
      <protection hidden="1"/>
    </xf>
    <xf numFmtId="0" fontId="3" fillId="4" borderId="1" xfId="0" applyFont="1" applyFill="1" applyBorder="1" applyAlignment="1" applyProtection="1">
      <alignment horizontal="center"/>
      <protection hidden="1"/>
    </xf>
    <xf numFmtId="165" fontId="3" fillId="4" borderId="4" xfId="2" applyNumberFormat="1" applyFont="1" applyFill="1" applyBorder="1" applyAlignment="1" applyProtection="1">
      <alignment horizontal="center"/>
      <protection hidden="1"/>
    </xf>
    <xf numFmtId="165" fontId="3" fillId="4" borderId="8" xfId="2" applyNumberFormat="1" applyFont="1" applyFill="1" applyBorder="1" applyAlignment="1" applyProtection="1">
      <alignment horizontal="center"/>
      <protection hidden="1"/>
    </xf>
    <xf numFmtId="0" fontId="3" fillId="4" borderId="8" xfId="0" applyFont="1" applyFill="1" applyBorder="1" applyAlignment="1" applyProtection="1">
      <alignment horizontal="center"/>
      <protection hidden="1"/>
    </xf>
    <xf numFmtId="2" fontId="12" fillId="4" borderId="6" xfId="3" applyNumberFormat="1" applyFont="1" applyFill="1" applyBorder="1" applyAlignment="1" applyProtection="1">
      <alignment horizontal="left" vertical="center"/>
      <protection hidden="1"/>
    </xf>
    <xf numFmtId="166" fontId="4" fillId="4" borderId="6" xfId="2" applyNumberFormat="1" applyFont="1" applyFill="1" applyBorder="1" applyAlignment="1" applyProtection="1">
      <alignment horizontal="center" vertical="center"/>
      <protection hidden="1"/>
    </xf>
    <xf numFmtId="166" fontId="4" fillId="4" borderId="6" xfId="3" applyNumberFormat="1" applyFont="1" applyFill="1" applyBorder="1" applyAlignment="1" applyProtection="1">
      <alignment horizontal="center" vertical="center"/>
      <protection hidden="1"/>
    </xf>
    <xf numFmtId="0" fontId="3" fillId="4" borderId="0" xfId="0" applyFont="1" applyFill="1" applyBorder="1" applyProtection="1">
      <protection hidden="1"/>
    </xf>
    <xf numFmtId="9" fontId="16" fillId="4" borderId="7" xfId="0" applyNumberFormat="1" applyFont="1" applyFill="1" applyBorder="1" applyAlignment="1" applyProtection="1">
      <alignment horizontal="left" vertical="center"/>
      <protection hidden="1"/>
    </xf>
    <xf numFmtId="9" fontId="3" fillId="4" borderId="10" xfId="0" applyNumberFormat="1" applyFont="1" applyFill="1" applyBorder="1" applyAlignment="1" applyProtection="1">
      <alignment horizontal="center" vertical="center"/>
      <protection hidden="1"/>
    </xf>
    <xf numFmtId="9" fontId="3" fillId="4" borderId="7" xfId="0" applyNumberFormat="1" applyFont="1" applyFill="1" applyBorder="1" applyAlignment="1" applyProtection="1">
      <alignment horizontal="left" vertical="center"/>
      <protection hidden="1"/>
    </xf>
    <xf numFmtId="165" fontId="3" fillId="4" borderId="10" xfId="2" applyNumberFormat="1" applyFont="1" applyFill="1" applyBorder="1" applyAlignment="1" applyProtection="1">
      <alignment horizontal="center" vertical="center"/>
      <protection hidden="1"/>
    </xf>
    <xf numFmtId="9" fontId="3" fillId="4" borderId="9" xfId="0" applyNumberFormat="1" applyFont="1" applyFill="1" applyBorder="1" applyAlignment="1" applyProtection="1">
      <alignment horizontal="center" vertical="center"/>
      <protection hidden="1"/>
    </xf>
    <xf numFmtId="0" fontId="13" fillId="4" borderId="7" xfId="0" applyFont="1" applyFill="1" applyBorder="1" applyAlignment="1" applyProtection="1">
      <alignment horizontal="left" vertical="center"/>
      <protection hidden="1"/>
    </xf>
    <xf numFmtId="9" fontId="13" fillId="4" borderId="7" xfId="0" applyNumberFormat="1" applyFont="1" applyFill="1" applyBorder="1" applyAlignment="1" applyProtection="1">
      <alignment horizontal="left" vertical="center"/>
      <protection hidden="1"/>
    </xf>
    <xf numFmtId="9" fontId="0" fillId="4" borderId="10" xfId="0" applyNumberFormat="1" applyFill="1" applyBorder="1" applyAlignment="1" applyProtection="1">
      <alignment horizontal="center" vertical="center"/>
      <protection hidden="1"/>
    </xf>
    <xf numFmtId="9" fontId="0" fillId="4" borderId="7" xfId="0" applyNumberFormat="1" applyFill="1" applyBorder="1" applyAlignment="1" applyProtection="1">
      <alignment horizontal="left" vertical="center"/>
      <protection hidden="1"/>
    </xf>
    <xf numFmtId="165" fontId="0" fillId="4" borderId="10" xfId="2" applyNumberFormat="1" applyFont="1" applyFill="1" applyBorder="1" applyAlignment="1" applyProtection="1">
      <alignment horizontal="center" vertical="center"/>
      <protection hidden="1"/>
    </xf>
    <xf numFmtId="9" fontId="0" fillId="4" borderId="9" xfId="0" applyNumberFormat="1" applyFill="1" applyBorder="1" applyAlignment="1" applyProtection="1">
      <alignment horizontal="center" vertical="center"/>
      <protection hidden="1"/>
    </xf>
    <xf numFmtId="0" fontId="0" fillId="4" borderId="0" xfId="0" applyFill="1" applyBorder="1" applyProtection="1">
      <protection hidden="1"/>
    </xf>
    <xf numFmtId="44" fontId="13" fillId="0" borderId="17" xfId="3" applyFont="1" applyFill="1" applyBorder="1" applyAlignment="1" applyProtection="1">
      <alignment horizontal="center" vertical="center"/>
      <protection hidden="1"/>
    </xf>
    <xf numFmtId="10" fontId="13" fillId="0" borderId="1" xfId="0" applyNumberFormat="1" applyFont="1" applyFill="1" applyBorder="1" applyAlignment="1" applyProtection="1">
      <alignment horizontal="center" vertical="center"/>
      <protection hidden="1"/>
    </xf>
    <xf numFmtId="0" fontId="0" fillId="0" borderId="0" xfId="0" applyFill="1" applyBorder="1" applyAlignment="1" applyProtection="1">
      <alignment horizontal="left" vertical="center"/>
      <protection hidden="1"/>
    </xf>
    <xf numFmtId="44" fontId="0" fillId="0" borderId="0" xfId="3" applyFont="1" applyFill="1" applyBorder="1" applyAlignment="1" applyProtection="1">
      <alignment horizontal="left" vertical="center"/>
      <protection hidden="1"/>
    </xf>
    <xf numFmtId="164" fontId="0" fillId="0" borderId="0" xfId="0" applyNumberFormat="1" applyFill="1" applyBorder="1" applyAlignment="1" applyProtection="1">
      <alignment horizontal="left" vertical="center"/>
      <protection hidden="1"/>
    </xf>
    <xf numFmtId="9" fontId="0" fillId="0" borderId="0" xfId="0" applyNumberFormat="1" applyFill="1" applyBorder="1" applyAlignment="1" applyProtection="1">
      <alignment horizontal="left" vertical="center"/>
      <protection hidden="1"/>
    </xf>
    <xf numFmtId="0" fontId="0" fillId="0" borderId="0" xfId="0" applyFill="1" applyBorder="1" applyAlignment="1" applyProtection="1">
      <alignment horizontal="center"/>
      <protection hidden="1"/>
    </xf>
    <xf numFmtId="0" fontId="0" fillId="0" borderId="0" xfId="0" applyFill="1" applyBorder="1" applyProtection="1">
      <protection hidden="1"/>
    </xf>
    <xf numFmtId="0" fontId="0" fillId="3" borderId="2" xfId="0" applyFill="1" applyBorder="1" applyAlignment="1" applyProtection="1">
      <alignment horizontal="left" vertical="center"/>
      <protection hidden="1"/>
    </xf>
    <xf numFmtId="44" fontId="0" fillId="0" borderId="3" xfId="3" applyFont="1" applyFill="1" applyBorder="1" applyAlignment="1" applyProtection="1">
      <alignment horizontal="left" vertical="center"/>
      <protection hidden="1"/>
    </xf>
    <xf numFmtId="164" fontId="0" fillId="0" borderId="2" xfId="0" applyNumberFormat="1" applyFill="1" applyBorder="1" applyAlignment="1" applyProtection="1">
      <alignment horizontal="left" vertical="center"/>
      <protection hidden="1"/>
    </xf>
    <xf numFmtId="0" fontId="0" fillId="0" borderId="2" xfId="0" applyFill="1" applyBorder="1" applyAlignment="1" applyProtection="1">
      <alignment horizontal="left" vertical="center"/>
      <protection hidden="1"/>
    </xf>
    <xf numFmtId="9" fontId="0" fillId="0" borderId="3" xfId="0" applyNumberFormat="1" applyFill="1" applyBorder="1" applyAlignment="1" applyProtection="1">
      <alignment horizontal="left" vertical="center"/>
      <protection hidden="1"/>
    </xf>
    <xf numFmtId="0" fontId="0" fillId="0" borderId="0" xfId="0" applyBorder="1" applyProtection="1">
      <protection hidden="1"/>
    </xf>
    <xf numFmtId="0" fontId="0" fillId="3" borderId="1" xfId="0" applyFill="1" applyBorder="1" applyAlignment="1" applyProtection="1">
      <alignment horizontal="left" vertical="center"/>
      <protection hidden="1"/>
    </xf>
    <xf numFmtId="44" fontId="0" fillId="0" borderId="4" xfId="3" applyFont="1" applyFill="1" applyBorder="1" applyAlignment="1" applyProtection="1">
      <alignment horizontal="left" vertical="center"/>
      <protection hidden="1"/>
    </xf>
    <xf numFmtId="164" fontId="0" fillId="0" borderId="1" xfId="0" applyNumberFormat="1" applyFill="1" applyBorder="1" applyAlignment="1" applyProtection="1">
      <alignment horizontal="left" vertical="center"/>
      <protection hidden="1"/>
    </xf>
    <xf numFmtId="0" fontId="0" fillId="0" borderId="1" xfId="0" applyFill="1" applyBorder="1" applyAlignment="1" applyProtection="1">
      <alignment horizontal="left" vertical="center"/>
      <protection hidden="1"/>
    </xf>
    <xf numFmtId="9" fontId="0" fillId="0" borderId="4" xfId="0" applyNumberFormat="1" applyFill="1" applyBorder="1" applyAlignment="1" applyProtection="1">
      <alignment horizontal="left" vertical="center"/>
      <protection hidden="1"/>
    </xf>
    <xf numFmtId="0" fontId="8" fillId="6" borderId="25" xfId="0" applyFont="1" applyFill="1" applyBorder="1" applyAlignment="1">
      <alignment horizontal="center" vertical="center" wrapText="1"/>
    </xf>
    <xf numFmtId="0" fontId="8" fillId="6" borderId="12" xfId="0" applyFont="1" applyFill="1" applyBorder="1" applyAlignment="1">
      <alignment horizontal="center" vertical="center" wrapText="1"/>
    </xf>
    <xf numFmtId="0" fontId="8" fillId="6" borderId="32" xfId="0" applyFont="1" applyFill="1" applyBorder="1" applyAlignment="1">
      <alignment horizontal="center" vertical="center" wrapText="1"/>
    </xf>
    <xf numFmtId="0" fontId="0" fillId="4" borderId="3" xfId="0" applyFill="1" applyBorder="1" applyProtection="1">
      <protection hidden="1"/>
    </xf>
    <xf numFmtId="0" fontId="0" fillId="4" borderId="24" xfId="0" applyFill="1" applyBorder="1" applyProtection="1">
      <protection hidden="1"/>
    </xf>
    <xf numFmtId="0" fontId="0" fillId="4" borderId="1" xfId="0" applyFill="1" applyBorder="1" applyProtection="1">
      <protection hidden="1"/>
    </xf>
    <xf numFmtId="0" fontId="13" fillId="0" borderId="3" xfId="0" applyFont="1" applyFill="1" applyBorder="1" applyAlignment="1" applyProtection="1">
      <alignment horizontal="left" vertical="center"/>
      <protection hidden="1"/>
    </xf>
    <xf numFmtId="0" fontId="0" fillId="0" borderId="2" xfId="0" applyBorder="1" applyAlignment="1" applyProtection="1">
      <alignment horizontal="left" vertical="center"/>
      <protection hidden="1"/>
    </xf>
    <xf numFmtId="0" fontId="0" fillId="0" borderId="1" xfId="0" applyBorder="1" applyAlignment="1" applyProtection="1">
      <alignment horizontal="left" vertical="center"/>
      <protection hidden="1"/>
    </xf>
    <xf numFmtId="0" fontId="0" fillId="0" borderId="0" xfId="0" applyProtection="1">
      <protection hidden="1"/>
    </xf>
    <xf numFmtId="0" fontId="0" fillId="4" borderId="4" xfId="0" applyFill="1" applyBorder="1" applyProtection="1">
      <protection hidden="1"/>
    </xf>
    <xf numFmtId="0" fontId="0" fillId="4" borderId="6" xfId="0" applyFill="1" applyBorder="1" applyProtection="1">
      <protection hidden="1"/>
    </xf>
    <xf numFmtId="14" fontId="13" fillId="0" borderId="17" xfId="0" applyNumberFormat="1" applyFont="1" applyFill="1" applyBorder="1" applyAlignment="1" applyProtection="1">
      <alignment horizontal="center" vertical="center"/>
      <protection hidden="1"/>
    </xf>
    <xf numFmtId="0" fontId="13" fillId="0" borderId="29" xfId="0" applyFont="1" applyFill="1" applyBorder="1" applyAlignment="1" applyProtection="1">
      <alignment horizontal="left" vertical="center"/>
      <protection hidden="1"/>
    </xf>
    <xf numFmtId="0" fontId="13" fillId="0" borderId="1" xfId="0" applyFont="1" applyFill="1" applyBorder="1" applyAlignment="1" applyProtection="1">
      <alignment horizontal="center" vertical="center"/>
      <protection hidden="1"/>
    </xf>
    <xf numFmtId="0" fontId="13" fillId="0" borderId="2" xfId="0" applyFont="1" applyFill="1" applyBorder="1" applyAlignment="1" applyProtection="1">
      <alignment horizontal="left" vertical="center"/>
      <protection hidden="1"/>
    </xf>
    <xf numFmtId="0" fontId="0" fillId="0" borderId="2" xfId="0" applyBorder="1" applyProtection="1">
      <protection hidden="1"/>
    </xf>
    <xf numFmtId="0" fontId="0" fillId="4" borderId="0" xfId="0" applyFill="1" applyProtection="1">
      <protection hidden="1"/>
    </xf>
    <xf numFmtId="0" fontId="3" fillId="4" borderId="0" xfId="0" applyFont="1" applyFill="1" applyProtection="1">
      <protection hidden="1"/>
    </xf>
    <xf numFmtId="0" fontId="3" fillId="4" borderId="0" xfId="0" applyNumberFormat="1" applyFont="1" applyFill="1" applyProtection="1">
      <protection hidden="1"/>
    </xf>
    <xf numFmtId="44" fontId="3" fillId="4" borderId="0" xfId="3" applyFont="1" applyFill="1" applyProtection="1">
      <protection hidden="1"/>
    </xf>
    <xf numFmtId="0" fontId="13" fillId="0" borderId="23" xfId="0" applyFont="1" applyFill="1" applyBorder="1" applyAlignment="1" applyProtection="1">
      <alignment horizontal="left" vertical="center" wrapText="1"/>
      <protection locked="0"/>
    </xf>
    <xf numFmtId="0" fontId="13" fillId="0" borderId="5" xfId="0" applyFont="1" applyFill="1" applyBorder="1" applyAlignment="1" applyProtection="1">
      <alignment horizontal="left" vertical="center" wrapText="1"/>
      <protection locked="0"/>
    </xf>
    <xf numFmtId="14" fontId="13" fillId="0" borderId="5" xfId="0" applyNumberFormat="1" applyFont="1" applyFill="1" applyBorder="1" applyAlignment="1" applyProtection="1">
      <alignment horizontal="left" vertical="center" wrapText="1"/>
      <protection locked="0"/>
    </xf>
    <xf numFmtId="14" fontId="17" fillId="0" borderId="5" xfId="1" applyNumberFormat="1" applyFont="1" applyFill="1" applyBorder="1" applyAlignment="1" applyProtection="1">
      <alignment horizontal="left" vertical="center" wrapText="1"/>
      <protection locked="0"/>
    </xf>
    <xf numFmtId="44" fontId="16" fillId="0" borderId="5" xfId="3" applyNumberFormat="1" applyFont="1" applyFill="1" applyBorder="1" applyAlignment="1" applyProtection="1">
      <alignment horizontal="left" vertical="center" wrapText="1"/>
      <protection locked="0"/>
    </xf>
    <xf numFmtId="44" fontId="16" fillId="0" borderId="35" xfId="3" applyNumberFormat="1" applyFont="1" applyFill="1" applyBorder="1" applyAlignment="1" applyProtection="1">
      <alignment horizontal="left" vertical="center" wrapText="1"/>
      <protection locked="0"/>
    </xf>
    <xf numFmtId="44" fontId="16" fillId="0" borderId="35" xfId="3" applyNumberFormat="1" applyFont="1" applyFill="1" applyBorder="1" applyAlignment="1" applyProtection="1">
      <alignment horizontal="left" vertical="center" wrapText="1"/>
    </xf>
    <xf numFmtId="44" fontId="13" fillId="0" borderId="5" xfId="3" applyNumberFormat="1" applyFont="1" applyFill="1" applyBorder="1" applyAlignment="1" applyProtection="1">
      <alignment horizontal="left" vertical="center" wrapText="1"/>
      <protection locked="0"/>
    </xf>
    <xf numFmtId="44" fontId="13" fillId="0" borderId="26" xfId="3" applyNumberFormat="1" applyFont="1" applyFill="1" applyBorder="1" applyAlignment="1" applyProtection="1">
      <alignment horizontal="left" vertical="center" wrapText="1"/>
      <protection locked="0"/>
    </xf>
    <xf numFmtId="0" fontId="13" fillId="0" borderId="17" xfId="0" applyFont="1" applyFill="1" applyBorder="1" applyAlignment="1" applyProtection="1">
      <alignment horizontal="left" vertical="center" wrapText="1"/>
      <protection locked="0"/>
    </xf>
    <xf numFmtId="0" fontId="13" fillId="0" borderId="1" xfId="0" applyFont="1" applyFill="1" applyBorder="1" applyAlignment="1" applyProtection="1">
      <alignment horizontal="left" vertical="center" wrapText="1"/>
      <protection locked="0"/>
    </xf>
    <xf numFmtId="14" fontId="13" fillId="0" borderId="1" xfId="0" applyNumberFormat="1" applyFont="1" applyFill="1" applyBorder="1" applyAlignment="1" applyProtection="1">
      <alignment horizontal="left" vertical="center" wrapText="1"/>
      <protection locked="0"/>
    </xf>
    <xf numFmtId="14" fontId="13" fillId="0" borderId="2" xfId="0" applyNumberFormat="1" applyFont="1" applyFill="1" applyBorder="1" applyAlignment="1" applyProtection="1">
      <alignment horizontal="left" vertical="center" wrapText="1"/>
      <protection locked="0"/>
    </xf>
    <xf numFmtId="44" fontId="16" fillId="0" borderId="2" xfId="3" applyNumberFormat="1" applyFont="1" applyFill="1" applyBorder="1" applyAlignment="1" applyProtection="1">
      <alignment horizontal="left" vertical="center" wrapText="1"/>
      <protection locked="0"/>
    </xf>
    <xf numFmtId="44" fontId="16" fillId="0" borderId="3" xfId="3" applyNumberFormat="1" applyFont="1" applyFill="1" applyBorder="1" applyAlignment="1" applyProtection="1">
      <alignment horizontal="left" vertical="center" wrapText="1"/>
      <protection locked="0"/>
    </xf>
    <xf numFmtId="44" fontId="16" fillId="0" borderId="3" xfId="3" applyNumberFormat="1" applyFont="1" applyFill="1" applyBorder="1" applyAlignment="1" applyProtection="1">
      <alignment horizontal="left" vertical="center" wrapText="1"/>
    </xf>
    <xf numFmtId="44" fontId="13" fillId="0" borderId="2" xfId="3" applyNumberFormat="1" applyFont="1" applyFill="1" applyBorder="1" applyAlignment="1" applyProtection="1">
      <alignment horizontal="left" vertical="center" wrapText="1"/>
      <protection locked="0"/>
    </xf>
    <xf numFmtId="44" fontId="13" fillId="0" borderId="27" xfId="3" applyNumberFormat="1" applyFont="1" applyFill="1" applyBorder="1" applyAlignment="1" applyProtection="1">
      <alignment horizontal="left" vertical="center" wrapText="1"/>
      <protection locked="0"/>
    </xf>
    <xf numFmtId="44" fontId="13" fillId="0" borderId="31" xfId="3" applyNumberFormat="1" applyFont="1" applyFill="1" applyBorder="1" applyAlignment="1" applyProtection="1">
      <alignment horizontal="left" vertical="center" wrapText="1"/>
      <protection locked="0"/>
    </xf>
    <xf numFmtId="44" fontId="16" fillId="0" borderId="1" xfId="3" applyNumberFormat="1" applyFont="1" applyFill="1" applyBorder="1" applyAlignment="1" applyProtection="1">
      <alignment horizontal="left" vertical="center" wrapText="1"/>
      <protection locked="0"/>
    </xf>
    <xf numFmtId="44" fontId="16" fillId="0" borderId="4" xfId="3" applyNumberFormat="1" applyFont="1" applyFill="1" applyBorder="1" applyAlignment="1" applyProtection="1">
      <alignment horizontal="left" vertical="center" wrapText="1"/>
      <protection locked="0"/>
    </xf>
    <xf numFmtId="44" fontId="16" fillId="0" borderId="4" xfId="3" applyNumberFormat="1" applyFont="1" applyFill="1" applyBorder="1" applyAlignment="1" applyProtection="1">
      <alignment horizontal="left" vertical="center" wrapText="1"/>
    </xf>
    <xf numFmtId="44" fontId="13" fillId="0" borderId="1" xfId="3" applyNumberFormat="1" applyFont="1" applyFill="1" applyBorder="1" applyAlignment="1" applyProtection="1">
      <alignment horizontal="left" vertical="center" wrapText="1"/>
      <protection locked="0"/>
    </xf>
    <xf numFmtId="44" fontId="12" fillId="4" borderId="36" xfId="3" applyFont="1" applyFill="1" applyBorder="1" applyAlignment="1" applyProtection="1">
      <alignment horizontal="left" vertical="center"/>
      <protection hidden="1"/>
    </xf>
    <xf numFmtId="0" fontId="16" fillId="4" borderId="37" xfId="0" applyFont="1" applyFill="1" applyBorder="1" applyAlignment="1" applyProtection="1">
      <alignment horizontal="left" vertical="center"/>
      <protection hidden="1"/>
    </xf>
    <xf numFmtId="0" fontId="11" fillId="0" borderId="0" xfId="0" applyFont="1" applyFill="1" applyBorder="1" applyAlignment="1" applyProtection="1">
      <alignment horizontal="right" vertical="center" wrapText="1"/>
      <protection hidden="1"/>
    </xf>
    <xf numFmtId="44" fontId="12" fillId="0" borderId="0" xfId="3" applyFont="1" applyFill="1" applyBorder="1" applyAlignment="1" applyProtection="1">
      <alignment horizontal="left" vertical="center"/>
      <protection hidden="1"/>
    </xf>
    <xf numFmtId="0" fontId="16" fillId="0" borderId="0" xfId="0" applyFont="1" applyFill="1" applyBorder="1" applyAlignment="1" applyProtection="1">
      <alignment horizontal="left" vertical="center"/>
      <protection hidden="1"/>
    </xf>
    <xf numFmtId="14" fontId="15" fillId="0" borderId="1" xfId="0" applyNumberFormat="1" applyFont="1" applyFill="1" applyBorder="1" applyAlignment="1" applyProtection="1">
      <alignment horizontal="center" vertical="center"/>
      <protection locked="0"/>
    </xf>
    <xf numFmtId="165" fontId="13" fillId="0" borderId="4" xfId="2" applyNumberFormat="1" applyFont="1" applyFill="1" applyBorder="1" applyAlignment="1" applyProtection="1">
      <alignment horizontal="center" vertical="center"/>
      <protection hidden="1"/>
    </xf>
    <xf numFmtId="165" fontId="13" fillId="0" borderId="8" xfId="2" applyNumberFormat="1" applyFont="1" applyFill="1" applyBorder="1" applyAlignment="1" applyProtection="1">
      <alignment horizontal="center" vertical="center"/>
      <protection hidden="1"/>
    </xf>
    <xf numFmtId="0" fontId="13" fillId="0" borderId="8" xfId="0" applyFont="1" applyFill="1" applyBorder="1" applyAlignment="1" applyProtection="1">
      <alignment horizontal="center" vertical="center"/>
      <protection hidden="1"/>
    </xf>
    <xf numFmtId="0" fontId="13" fillId="0" borderId="33" xfId="0" applyFont="1" applyFill="1" applyBorder="1" applyAlignment="1" applyProtection="1">
      <alignment vertical="center"/>
      <protection hidden="1"/>
    </xf>
    <xf numFmtId="0" fontId="0" fillId="0" borderId="0" xfId="0" applyFill="1" applyBorder="1" applyAlignment="1" applyProtection="1">
      <alignment vertical="center"/>
    </xf>
    <xf numFmtId="0" fontId="0" fillId="0" borderId="1" xfId="0" applyFill="1" applyBorder="1" applyAlignment="1" applyProtection="1">
      <alignment vertical="center"/>
    </xf>
    <xf numFmtId="0" fontId="13" fillId="0" borderId="8" xfId="0" applyFont="1" applyBorder="1" applyAlignment="1" applyProtection="1">
      <alignment horizontal="center" vertical="center"/>
      <protection hidden="1"/>
    </xf>
    <xf numFmtId="0" fontId="13" fillId="0" borderId="33" xfId="0" applyFont="1" applyBorder="1" applyAlignment="1" applyProtection="1">
      <alignment vertical="center"/>
      <protection hidden="1"/>
    </xf>
    <xf numFmtId="0" fontId="0" fillId="0" borderId="0" xfId="0" applyBorder="1" applyAlignment="1" applyProtection="1">
      <alignment vertical="center"/>
    </xf>
    <xf numFmtId="0" fontId="0" fillId="0" borderId="1" xfId="0" applyBorder="1" applyAlignment="1" applyProtection="1">
      <alignment vertical="center"/>
    </xf>
    <xf numFmtId="0" fontId="0" fillId="0" borderId="6" xfId="0" applyBorder="1" applyAlignment="1" applyProtection="1">
      <alignment vertical="center"/>
    </xf>
    <xf numFmtId="0" fontId="14" fillId="0" borderId="1" xfId="0" applyFont="1" applyFill="1" applyBorder="1" applyAlignment="1" applyProtection="1">
      <alignment horizontal="right" vertical="center"/>
    </xf>
    <xf numFmtId="0" fontId="14" fillId="0" borderId="4" xfId="0" applyFont="1" applyFill="1" applyBorder="1" applyAlignment="1" applyProtection="1">
      <alignment horizontal="right" vertical="center" wrapText="1"/>
    </xf>
    <xf numFmtId="0" fontId="14" fillId="0" borderId="4" xfId="0" applyFont="1" applyFill="1" applyBorder="1" applyAlignment="1" applyProtection="1">
      <alignment horizontal="right" vertical="center"/>
    </xf>
    <xf numFmtId="0" fontId="14" fillId="0" borderId="6" xfId="0" applyFont="1" applyFill="1" applyBorder="1" applyAlignment="1" applyProtection="1">
      <alignment horizontal="right" vertical="center"/>
    </xf>
    <xf numFmtId="0" fontId="13" fillId="0" borderId="7" xfId="0" applyFont="1" applyFill="1" applyBorder="1" applyAlignment="1" applyProtection="1">
      <alignment horizontal="left" vertical="center"/>
    </xf>
    <xf numFmtId="0" fontId="3" fillId="0" borderId="1" xfId="0" applyFont="1" applyFill="1" applyBorder="1" applyProtection="1"/>
    <xf numFmtId="0" fontId="13" fillId="0" borderId="19" xfId="0" applyFont="1" applyFill="1" applyBorder="1" applyAlignment="1" applyProtection="1">
      <alignment horizontal="left" vertical="center"/>
      <protection hidden="1"/>
    </xf>
    <xf numFmtId="0" fontId="11" fillId="0" borderId="11" xfId="0" applyFont="1" applyFill="1" applyBorder="1" applyAlignment="1" applyProtection="1">
      <alignment horizontal="center" vertical="center" wrapText="1"/>
    </xf>
    <xf numFmtId="0" fontId="11" fillId="0" borderId="25" xfId="0" applyFont="1" applyFill="1" applyBorder="1" applyAlignment="1" applyProtection="1">
      <alignment horizontal="center" vertical="center" wrapText="1"/>
      <protection hidden="1"/>
    </xf>
    <xf numFmtId="0" fontId="11" fillId="0" borderId="12" xfId="0" applyFont="1" applyFill="1" applyBorder="1" applyAlignment="1" applyProtection="1">
      <alignment horizontal="center" vertical="center" wrapText="1"/>
      <protection hidden="1"/>
    </xf>
    <xf numFmtId="9" fontId="11" fillId="0" borderId="12" xfId="0" applyNumberFormat="1" applyFont="1" applyFill="1" applyBorder="1" applyAlignment="1" applyProtection="1">
      <alignment horizontal="center" vertical="center" wrapText="1"/>
      <protection hidden="1"/>
    </xf>
    <xf numFmtId="9" fontId="11" fillId="0" borderId="13" xfId="0" applyNumberFormat="1" applyFont="1" applyFill="1" applyBorder="1" applyAlignment="1" applyProtection="1">
      <alignment horizontal="center" vertical="center" wrapText="1"/>
      <protection hidden="1"/>
    </xf>
    <xf numFmtId="165" fontId="11" fillId="0" borderId="13" xfId="2" applyNumberFormat="1" applyFont="1" applyFill="1" applyBorder="1" applyAlignment="1" applyProtection="1">
      <alignment horizontal="center" vertical="center" wrapText="1"/>
      <protection hidden="1"/>
    </xf>
    <xf numFmtId="9" fontId="11" fillId="0" borderId="11" xfId="0" applyNumberFormat="1" applyFont="1" applyFill="1" applyBorder="1" applyAlignment="1" applyProtection="1">
      <alignment horizontal="center" vertical="center" wrapText="1"/>
      <protection hidden="1"/>
    </xf>
    <xf numFmtId="9" fontId="11" fillId="0" borderId="34" xfId="0" applyNumberFormat="1" applyFont="1" applyFill="1" applyBorder="1" applyAlignment="1" applyProtection="1">
      <alignment horizontal="center" vertical="center" wrapText="1"/>
      <protection hidden="1"/>
    </xf>
    <xf numFmtId="0" fontId="11" fillId="0" borderId="14" xfId="0" applyFont="1" applyFill="1" applyBorder="1" applyAlignment="1" applyProtection="1">
      <alignment horizontal="center" vertical="center" wrapText="1"/>
      <protection hidden="1"/>
    </xf>
    <xf numFmtId="0" fontId="3" fillId="0" borderId="0" xfId="0" applyFont="1" applyFill="1" applyBorder="1" applyProtection="1"/>
    <xf numFmtId="0" fontId="19" fillId="0" borderId="4" xfId="0" applyFont="1" applyFill="1" applyBorder="1" applyAlignment="1" applyProtection="1">
      <alignment horizontal="center" vertical="center"/>
    </xf>
    <xf numFmtId="1" fontId="19" fillId="0" borderId="4" xfId="0" applyNumberFormat="1" applyFont="1" applyFill="1" applyBorder="1" applyAlignment="1" applyProtection="1">
      <alignment horizontal="center" vertical="center"/>
    </xf>
    <xf numFmtId="0" fontId="16" fillId="0" borderId="7" xfId="0" applyFont="1" applyFill="1" applyBorder="1" applyAlignment="1" applyProtection="1">
      <alignment horizontal="left" vertical="center"/>
    </xf>
    <xf numFmtId="0" fontId="18" fillId="0" borderId="4" xfId="0" applyFont="1" applyFill="1" applyBorder="1" applyAlignment="1" applyProtection="1">
      <alignment horizontal="center" vertical="center" wrapText="1"/>
    </xf>
    <xf numFmtId="0" fontId="18" fillId="0" borderId="33" xfId="0" applyFont="1" applyFill="1" applyBorder="1" applyAlignment="1" applyProtection="1">
      <alignment horizontal="center" vertical="center" wrapText="1"/>
    </xf>
    <xf numFmtId="0" fontId="6" fillId="7" borderId="20" xfId="0" applyFont="1" applyFill="1" applyBorder="1" applyAlignment="1">
      <alignment horizontal="center" vertical="center"/>
    </xf>
    <xf numFmtId="0" fontId="6" fillId="7" borderId="15" xfId="0" applyFont="1" applyFill="1" applyBorder="1" applyAlignment="1">
      <alignment horizontal="center" vertical="center"/>
    </xf>
    <xf numFmtId="0" fontId="6" fillId="7" borderId="22" xfId="0" applyFont="1" applyFill="1" applyBorder="1" applyAlignment="1">
      <alignment horizontal="center" vertical="center"/>
    </xf>
    <xf numFmtId="0" fontId="6" fillId="8" borderId="20" xfId="0" applyFont="1" applyFill="1" applyBorder="1" applyAlignment="1">
      <alignment horizontal="center" vertical="center"/>
    </xf>
    <xf numFmtId="0" fontId="6" fillId="8" borderId="15" xfId="0" applyFont="1" applyFill="1" applyBorder="1" applyAlignment="1">
      <alignment horizontal="center" vertical="center"/>
    </xf>
    <xf numFmtId="0" fontId="6" fillId="8" borderId="22" xfId="0" applyFont="1" applyFill="1" applyBorder="1" applyAlignment="1">
      <alignment horizontal="center" vertical="center"/>
    </xf>
    <xf numFmtId="164" fontId="20" fillId="0" borderId="11" xfId="0" applyNumberFormat="1" applyFont="1" applyFill="1" applyBorder="1" applyAlignment="1" applyProtection="1">
      <alignment horizontal="center" vertical="center" wrapText="1"/>
    </xf>
  </cellXfs>
  <cellStyles count="5">
    <cellStyle name="Comma" xfId="2" builtinId="3"/>
    <cellStyle name="Currency" xfId="3" builtinId="4"/>
    <cellStyle name="Hyperlink" xfId="1" builtinId="8"/>
    <cellStyle name="Normal" xfId="0" builtinId="0"/>
    <cellStyle name="Percent" xfId="4" builtinId="5"/>
  </cellStyles>
  <dxfs count="4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indexed="64"/>
          <bgColor rgb="FF000000"/>
        </patternFill>
      </fill>
      <alignment horizontal="center" vertical="bottom" textRotation="0" wrapText="0" indent="0" justifyLastLine="0" shrinkToFit="0" readingOrder="0"/>
      <protection locked="1" hidden="1"/>
    </dxf>
    <dxf>
      <numFmt numFmtId="14" formatCode="0.00%"/>
      <fill>
        <patternFill patternType="solid">
          <fgColor indexed="64"/>
          <bgColor rgb="FF000000"/>
        </patternFill>
      </fill>
      <alignment horizontal="center" vertical="bottom" textRotation="0" wrapText="0" indent="0" justifyLastLine="0" shrinkToFit="0" readingOrder="0"/>
      <protection locked="1" hidden="1"/>
    </dxf>
    <dxf>
      <fill>
        <patternFill patternType="solid">
          <fgColor indexed="64"/>
          <bgColor rgb="FF000000"/>
        </patternFill>
      </fill>
      <protection locked="1" hidden="1"/>
    </dxf>
    <dxf>
      <fill>
        <patternFill patternType="solid">
          <fgColor indexed="64"/>
          <bgColor rgb="FF000000"/>
        </patternFill>
      </fill>
      <protection locked="1" hidden="1"/>
    </dxf>
    <dxf>
      <fill>
        <patternFill patternType="solid">
          <fgColor indexed="64"/>
          <bgColor rgb="FF000000"/>
        </patternFill>
      </fill>
      <protection locked="1" hidden="1"/>
    </dxf>
    <dxf>
      <fill>
        <patternFill patternType="solid">
          <fgColor indexed="64"/>
          <bgColor rgb="FF000000"/>
        </patternFill>
      </fill>
      <alignment horizontal="center" vertical="bottom" textRotation="0" wrapText="0" indent="0" justifyLastLine="0" shrinkToFit="0" readingOrder="0"/>
      <protection locked="1" hidden="1"/>
    </dxf>
    <dxf>
      <fill>
        <patternFill patternType="solid">
          <fgColor indexed="64"/>
          <bgColor rgb="FF000000"/>
        </patternFill>
      </fill>
      <protection locked="1" hidden="1"/>
    </dxf>
    <dxf>
      <fill>
        <patternFill patternType="solid">
          <fgColor indexed="64"/>
          <bgColor rgb="FF000000"/>
        </patternFill>
      </fill>
      <alignment vertical="bottom" textRotation="0" wrapText="1" indent="0" justifyLastLine="0" shrinkToFit="0" readingOrder="0"/>
      <protection locked="1" hidden="1"/>
    </dxf>
    <dxf>
      <font>
        <strike val="0"/>
        <outline val="0"/>
        <shadow val="0"/>
        <vertAlign val="baseline"/>
        <name val="Montseratt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  <protection locked="1" hidden="1"/>
    </dxf>
    <dxf>
      <font>
        <strike val="0"/>
        <outline val="0"/>
        <shadow val="0"/>
        <vertAlign val="baseline"/>
        <name val="Montseratt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1"/>
    </dxf>
    <dxf>
      <font>
        <strike val="0"/>
        <outline val="0"/>
        <shadow val="0"/>
        <vertAlign val="baseline"/>
        <name val="Montseratt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vertAlign val="baseline"/>
        <name val="Montseratt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vertAlign val="baseline"/>
        <name val="Montseratt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vertAlign val="baseline"/>
        <name val="Montseratt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vertAlign val="baseline"/>
        <name val="Montseratt"/>
        <scheme val="none"/>
      </font>
      <alignment vertical="center" textRotation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vertAlign val="baseline"/>
        <name val="Montseratt"/>
        <scheme val="none"/>
      </font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vertAlign val="baseline"/>
        <name val="Montseratt"/>
        <scheme val="none"/>
      </font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vertAlign val="baseline"/>
        <name val="Montseratt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vertAlign val="baseline"/>
        <name val="Montseratt"/>
        <scheme val="none"/>
      </font>
      <numFmt numFmtId="165" formatCode="_(* #,##0.0000_);_(* \(#,##0.0000\);_(* &quot;-&quot;??_);_(@_)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vertAlign val="baseline"/>
        <name val="Montseratt"/>
        <scheme val="none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vertAlign val="baseline"/>
        <name val="Montseratt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vertAlign val="baseline"/>
        <name val="Montseratt"/>
        <scheme val="none"/>
      </font>
      <numFmt numFmtId="13" formatCode="0%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vertAlign val="baseline"/>
        <name val="Montseratt"/>
        <scheme val="none"/>
      </font>
      <numFmt numFmtId="14" formatCode="0.00%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vertAlign val="baseline"/>
        <name val="Montseratt"/>
        <scheme val="none"/>
      </font>
      <numFmt numFmtId="14" formatCode="0.00%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Montseratt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Montseratt"/>
        <scheme val="none"/>
      </font>
      <numFmt numFmtId="34" formatCode="_(&quot;$&quot;* #,##0.00_);_(&quot;$&quot;* \(#,##0.00\);_(&quot;$&quot;* &quot;-&quot;??_);_(@_)"/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Montseratt"/>
        <scheme val="none"/>
      </font>
      <numFmt numFmtId="34" formatCode="_(&quot;$&quot;* #,##0.00_);_(&quot;$&quot;* \(#,##0.00\);_(&quot;$&quot;* &quot;-&quot;??_);_(@_)"/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Montseratt"/>
        <scheme val="none"/>
      </font>
      <numFmt numFmtId="34" formatCode="_(&quot;$&quot;* #,##0.00_);_(&quot;$&quot;* \(#,##0.00\);_(&quot;$&quot;* &quot;-&quot;??_);_(@_)"/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Montseratt"/>
        <scheme val="none"/>
      </font>
      <numFmt numFmtId="34" formatCode="_(&quot;$&quot;* #,##0.00_);_(&quot;$&quot;* \(#,##0.00\);_(&quot;$&quot;* &quot;-&quot;??_);_(@_)"/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color auto="1"/>
        <name val="Montseratt"/>
        <scheme val="none"/>
      </font>
      <numFmt numFmtId="34" formatCode="_(&quot;$&quot;* #,##0.00_);_(&quot;$&quot;* \(#,##0.00\);_(&quot;$&quot;* &quot;-&quot;??_);_(@_)"/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Montseratt"/>
        <scheme val="none"/>
      </font>
      <numFmt numFmtId="34" formatCode="_(&quot;$&quot;* #,##0.00_);_(&quot;$&quot;* \(#,##0.00\);_(&quot;$&quot;* &quot;-&quot;??_);_(@_)"/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Montseratt"/>
        <scheme val="none"/>
      </font>
      <numFmt numFmtId="34" formatCode="_(&quot;$&quot;* #,##0.00_);_(&quot;$&quot;* \(#,##0.00\);_(&quot;$&quot;* &quot;-&quot;??_);_(@_)"/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Montseratt"/>
        <scheme val="none"/>
      </font>
      <numFmt numFmtId="34" formatCode="_(&quot;$&quot;* #,##0.00_);_(&quot;$&quot;* \(#,##0.00\);_(&quot;$&quot;* &quot;-&quot;??_);_(@_)"/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Montseratt"/>
        <scheme val="none"/>
      </font>
      <numFmt numFmtId="34" formatCode="_(&quot;$&quot;* #,##0.00_);_(&quot;$&quot;* \(#,##0.00\);_(&quot;$&quot;* &quot;-&quot;??_);_(@_)"/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vertAlign val="baseline"/>
        <name val="Montseratt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vertAlign val="baseline"/>
        <name val="Montseratt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vertAlign val="baseline"/>
        <name val="Montseratt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vertAlign val="baseline"/>
        <name val="Montseratt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vertAlign val="baseline"/>
        <name val="Montseratt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top style="thin">
          <color indexed="64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vertAlign val="baseline"/>
        <name val="Montseratt"/>
        <scheme val="none"/>
      </font>
      <numFmt numFmtId="13" formatCode="0%"/>
      <alignment vertical="center" textRotation="0" indent="0" justifyLastLine="0" shrinkToFit="0" readingOrder="0"/>
      <protection locked="1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Montseratt"/>
        <scheme val="none"/>
      </font>
      <numFmt numFmtId="13" formatCode="0%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</dxfs>
  <tableStyles count="0" defaultTableStyle="TableStyleMedium2" defaultPivotStyle="PivotStyleLight16"/>
  <colors>
    <mruColors>
      <color rgb="FF000000"/>
      <color rgb="FF377639"/>
      <color rgb="FF333333"/>
      <color rgb="FF99CC6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7163</xdr:colOff>
      <xdr:row>0</xdr:row>
      <xdr:rowOff>55971</xdr:rowOff>
    </xdr:from>
    <xdr:to>
      <xdr:col>13</xdr:col>
      <xdr:colOff>1175824</xdr:colOff>
      <xdr:row>3</xdr:row>
      <xdr:rowOff>390524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6397349-4652-B26D-70EE-DCD792AF63DF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17738" y="55971"/>
          <a:ext cx="13713086" cy="1991903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Trusk, Tyler" id="{9A0E5CFA-61C8-4827-B261-7BDE1FFC0614}" userId="S::truskt@ads.state.mo.us::5bc50c31-443b-4e12-9134-e8f7cc6b243c" providerId="AD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682316B-DBA4-4E7B-9071-91A71D6DF821}" name="VerificationForm" displayName="VerificationForm" ref="A6:AE99" totalsRowShown="0" headerRowDxfId="46" dataDxfId="44" headerRowBorderDxfId="45" tableBorderDxfId="43" totalsRowBorderDxfId="42">
  <autoFilter ref="A6:AE99" xr:uid="{A682316B-DBA4-4E7B-9071-91A71D6DF821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  <filterColumn colId="28" hiddenButton="1"/>
    <filterColumn colId="29" hiddenButton="1"/>
    <filterColumn colId="30" hiddenButton="1"/>
  </autoFilter>
  <tableColumns count="31">
    <tableColumn id="4" xr3:uid="{F12488DD-62A7-4AB0-9186-887C6B08F382}" name="Employee First Name" dataDxfId="41"/>
    <tableColumn id="5" xr3:uid="{7701E870-F489-46E7-AFA1-57B23C2113AB}" name="Employee Last Name" dataDxfId="40"/>
    <tableColumn id="7" xr3:uid="{D4AF1B11-DED6-4129-B2D6-701CA74899C0}" name="Name of Credential_x000a_(no abbreviations)" dataDxfId="39"/>
    <tableColumn id="8" xr3:uid="{0FC3FFEF-4A31-4E69-A500-5A9E65FD18F2}" name="Relevant Authority Issuing Credential " dataDxfId="38"/>
    <tableColumn id="9" xr3:uid="{BC1A480C-4642-4C9E-902A-B49710039162}" name="Website for Relevant Authority Issuing Credential" dataDxfId="37"/>
    <tableColumn id="22" xr3:uid="{75C22A3F-5F9D-44F5-A92E-B1F1C08DAD0B}" name="Certification Fee_x000a_(if applicable)" dataDxfId="36" dataCellStyle="Currency"/>
    <tableColumn id="1" xr3:uid="{B9F937AC-D3A5-411C-BE01-1A5AE575BA44}" name="Lab Fees_x000a_(if applicable)" dataDxfId="35" dataCellStyle="Currency"/>
    <tableColumn id="24" xr3:uid="{4A393E95-5548-4747-B162-67CAE02806B4}" name="Instruction Fees_x000a_(if applicable)" dataDxfId="34" dataCellStyle="Currency"/>
    <tableColumn id="23" xr3:uid="{B7859779-938A-46C2-A27B-3E6EE2948906}" name="Tuition Fees_x000a_(if applicable)" dataDxfId="33" dataCellStyle="Currency"/>
    <tableColumn id="6" xr3:uid="{704F3C8A-4BE1-45B3-8D92-0139D23B51E2}" name="Textbooks/ Manuals Fees_x000a_(if applicable)" dataDxfId="32" dataCellStyle="Currency"/>
    <tableColumn id="14" xr3:uid="{8CCF255E-CB61-4EBE-878E-6B0D2482F66C}" name="Total Cost" dataDxfId="31" dataCellStyle="Currency">
      <calculatedColumnFormula>SUM(VerificationForm[[#This Row],[Certification Fee
(if applicable)]:[Textbooks/ Manuals Fees
(if applicable)]])</calculatedColumnFormula>
    </tableColumn>
    <tableColumn id="15" xr3:uid="{DF7F8255-2C2F-4348-A4FA-7F4091DDDC63}" name="Dollar Amount the Company Will Pay From Column K (Total Cost), Prior to Any Potential Reimbursement" dataDxfId="30" dataCellStyle="Currency"/>
    <tableColumn id="10" xr3:uid="{1E4DAA9F-5114-453F-A8E9-2CD4F00A7D79}" name="Employee Current Hourly Wage" dataDxfId="29" dataCellStyle="Currency"/>
    <tableColumn id="11" xr3:uid="{4B469CD0-324B-4CC2-871D-DBCE84524950}" name="Pledged Post-Credential Employee Hourly Wage" dataDxfId="28" dataCellStyle="Currency"/>
    <tableColumn id="12" xr3:uid="{FF436948-7C62-4B64-A115-53FBB61CC324}" name="Pledged Wage Increase ($)" dataDxfId="27" dataCellStyle="Currency">
      <calculatedColumnFormula>IF(NOT(ISBLANK(VerificationForm[[#This Row],[Employee Current Hourly Wage]])),(VerificationForm[[#This Row],[Pledged Post-Credential Employee Hourly Wage]]-VerificationForm[[#This Row],[Employee Current Hourly Wage]]),"")</calculatedColumnFormula>
    </tableColumn>
    <tableColumn id="13" xr3:uid="{4C0BC914-83F8-48C4-9CCB-E3213C91CFB4}" name="Pledged Wage Increase (%)" dataDxfId="26" dataCellStyle="Currency">
      <calculatedColumnFormula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calculatedColumnFormula>
    </tableColumn>
    <tableColumn id="16" xr3:uid="{1DCEB3C7-DE68-43C0-98E0-57FF488DD2F7}" name="% of Company Contribution" dataDxfId="25">
      <calculatedColumnFormula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calculatedColumnFormula>
    </tableColumn>
    <tableColumn id="18" xr3:uid="{57313A6E-B6A7-498A-B540-60AA03ECA50F}" name="DED Region" dataDxfId="24">
      <calculatedColumnFormula>IF(OR(ISBLANK($B$5),ISBLANK(VerificationForm[[#This Row],[Employee First Name]])),"",
_xlfn.XLOOKUP($B$5,Table6[COUNTY],Table6[DED REGION]))</calculatedColumnFormula>
    </tableColumn>
    <tableColumn id="17" xr3:uid="{0552BD7C-1051-4C66-A06F-95B04E1E2BE2}" name="County Economic Distress Score" dataDxfId="23">
      <calculatedColumnFormula>IF(OR(ISBLANK($B$5),ISBLANK(VerificationForm[[#This Row],[Employee First Name]])),"",
_xlfn.XLOOKUP($B$5,Table6[COUNTY],Table6[Points]))</calculatedColumnFormula>
    </tableColumn>
    <tableColumn id="19" xr3:uid="{C315EA32-0AE0-4CAF-8DE9-AC11E1A78077}" name="% of Company Contribution Score" dataDxfId="22">
      <calculatedColumnFormula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calculatedColumnFormula>
    </tableColumn>
    <tableColumn id="20" xr3:uid="{2D47A1E4-6587-40C7-BA19-75D0901EB04B}" name="Wage Increase to Training Cost Score" dataDxfId="21" dataCellStyle="Comma">
      <calculatedColumnFormula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calculatedColumnFormula>
    </tableColumn>
    <tableColumn id="21" xr3:uid="{2A70EBE4-5086-43FC-8C08-EA8B6AB7FC7E}" name="Total Score" dataDxfId="20">
      <calculatedColumnFormula>IF(VerificationForm[[#This Row],[Wage Increase to Training Cost Score]]="","",SUM(VerificationForm[[#This Row],[County Economic Distress Score]:[Wage Increase to Training Cost Score]]))</calculatedColumnFormula>
    </tableColumn>
    <tableColumn id="28" xr3:uid="{BCF1E69A-2AB9-4B02-9D8C-2260195BE807}" name="Eligibility" dataDxfId="19"/>
    <tableColumn id="33" xr3:uid="{88875A2E-831D-48F0-B1AC-5329CE9ABE68}" name="Category" dataDxfId="18"/>
    <tableColumn id="29" xr3:uid="{6ED150F0-890E-4F56-8B94-DE5B3A25F5A9}" name="Reviewer Comments" dataDxfId="17"/>
    <tableColumn id="32" xr3:uid="{40DEFFEA-8476-41AA-9D1F-5A06BACDB1EC}" name="Application Date" dataDxfId="16">
      <calculatedColumnFormula>IF(NOT(ISBLANK(VerificationForm[[#This Row],[Employee First Name]])),#REF!,"")</calculatedColumnFormula>
    </tableColumn>
    <tableColumn id="2" xr3:uid="{4CADED90-CB64-41D7-B498-2118CD5AE525}" name="Company Name" dataDxfId="15">
      <calculatedColumnFormula>IF(NOT(ISBLANK(VerificationForm[[#This Row],[Employee First Name]])),$B$2,"")</calculatedColumnFormula>
    </tableColumn>
    <tableColumn id="3" xr3:uid="{987B4AB7-EF2B-4B98-949E-1117DB0F7332}" name="Company Facility FEIN " dataDxfId="14">
      <calculatedColumnFormula>IF(NOT(ISBLANK(VerificationForm[[#This Row],[Employee First Name]])),$B$4,"")</calculatedColumnFormula>
    </tableColumn>
    <tableColumn id="30" xr3:uid="{17848115-5509-4CC9-8351-AC128787FEDD}" name="Company Facility County" dataDxfId="13">
      <calculatedColumnFormula>IF(NOT(ISBLANK(VerificationForm[[#This Row],[Employee Last Name]])),$B$5,"")</calculatedColumnFormula>
    </tableColumn>
    <tableColumn id="31" xr3:uid="{97BD80A0-7AB1-438C-9A59-8EE12FCECD7E}" name="Employee Full Name" dataDxfId="12">
      <calculatedColumnFormula>IF(NOT(ISBLANK(VerificationForm[[#This Row],[Employee Last Name]])),CONCATENATE(VerificationForm[[#This Row],[Employee First Name]]," ",VerificationForm[[#This Row],[Employee Last Name]]),"")</calculatedColumnFormula>
    </tableColumn>
    <tableColumn id="27" xr3:uid="{36FB7BB4-522D-4CB9-BDCC-10E3DE0DD21D}" name="Unique Trainee ID" dataDxfId="11">
      <calculatedColumnFormula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calculatedColumnFormula>
    </tableColumn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2BB2FA4-4768-4372-B2EB-1EBD11868FEA}" name="Table6" displayName="Table6" ref="A1:F116" totalsRowShown="0" headerRowDxfId="10" dataDxfId="9">
  <autoFilter ref="A1:F116" xr:uid="{C2BB2FA4-4768-4372-B2EB-1EBD11868FEA}"/>
  <sortState xmlns:xlrd2="http://schemas.microsoft.com/office/spreadsheetml/2017/richdata2" ref="A2:F116">
    <sortCondition ref="B1:B116"/>
  </sortState>
  <tableColumns count="6">
    <tableColumn id="1" xr3:uid="{A2D7ECFC-3F6B-49B6-B0A0-3ABF64EE1552}" name="ABC ID" dataDxfId="8"/>
    <tableColumn id="2" xr3:uid="{9A709A4A-F3DE-4AD0-A0E1-006278502F68}" name="COUNTY" dataDxfId="7"/>
    <tableColumn id="3" xr3:uid="{A084873A-C165-4F45-A00C-C922C528BD58}" name="DED REGION" dataDxfId="6"/>
    <tableColumn id="4" xr3:uid="{24672D05-51E8-4E65-BC22-D3639D544C52}" name="ECONOMIC DISTRESS" dataDxfId="5"/>
    <tableColumn id="5" xr3:uid="{DC1A96B4-F2E6-4FAF-872C-E2FC652BEB18}" name="% OF MO PER CAPITA INCOME" dataDxfId="4" dataCellStyle="Percent"/>
    <tableColumn id="7" xr3:uid="{8B825E83-8F72-4DA3-950B-C6D60B978340}" name="Points" dataDxfId="3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6" dT="2025-02-19T00:17:23.64" personId="{9A0E5CFA-61C8-4827-B261-7BDE1FFC0614}" id="{CC501F15-FE2B-45C2-AC08-DA30976DC935}">
    <text>This counts the unique IDs, regardless if the same name is listed twice receiving different certifications.</text>
  </threadedComment>
  <threadedComment ref="A6" dT="2025-02-19T00:23:21.61" personId="{9A0E5CFA-61C8-4827-B261-7BDE1FFC0614}" id="{4F0E3251-C6AE-42BE-AF9C-9D9737D12EE9}" parentId="{CC501F15-FE2B-45C2-AC08-DA30976DC935}">
    <text>Aka, the total rows on the verification form</text>
  </threadedComment>
  <threadedComment ref="A7" dT="2025-02-19T00:21:07.09" personId="{9A0E5CFA-61C8-4827-B261-7BDE1FFC0614}" id="{828D0ECC-2615-41A3-AD6C-E072D65D9F06}">
    <text>This is the unique count of credentials. If all trainees receive the same credential (like a 1 day CPR course) this should be 1.</text>
  </threadedComment>
  <threadedComment ref="A8" dT="2025-02-19T00:20:15.58" personId="{9A0E5CFA-61C8-4827-B261-7BDE1FFC0614}" id="{8B9C3020-3B70-4C80-B83F-C5E04BEED95A}">
    <text>Count of unique people. If same person receives multiple creds, only counts them once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D9DCC3-133E-4264-9825-C5FD35D5F4B5}">
  <sheetPr codeName="Sheet2">
    <tabColor rgb="FF377639"/>
    <pageSetUpPr fitToPage="1"/>
  </sheetPr>
  <dimension ref="A1:GS306"/>
  <sheetViews>
    <sheetView showGridLines="0" tabSelected="1" view="pageBreakPreview" zoomScaleNormal="80" zoomScaleSheetLayoutView="100" zoomScalePageLayoutView="50" workbookViewId="0">
      <selection activeCell="C10" sqref="C10"/>
    </sheetView>
  </sheetViews>
  <sheetFormatPr defaultColWidth="9.140625" defaultRowHeight="15"/>
  <cols>
    <col min="1" max="1" width="31.42578125" customWidth="1"/>
    <col min="2" max="2" width="33.5703125" customWidth="1"/>
    <col min="3" max="3" width="40.140625" customWidth="1"/>
    <col min="4" max="4" width="21" customWidth="1"/>
    <col min="5" max="5" width="35.42578125" customWidth="1"/>
    <col min="6" max="6" width="18.7109375" customWidth="1"/>
    <col min="7" max="7" width="18.7109375" style="10" customWidth="1"/>
    <col min="8" max="11" width="18.7109375" style="11" customWidth="1"/>
    <col min="12" max="12" width="21.7109375" style="11" customWidth="1"/>
    <col min="13" max="14" width="18.7109375" style="11" customWidth="1"/>
    <col min="15" max="17" width="17.28515625" style="11" hidden="1" customWidth="1"/>
    <col min="18" max="18" width="24.28515625" style="12" hidden="1" customWidth="1"/>
    <col min="19" max="20" width="18" style="12" hidden="1" customWidth="1"/>
    <col min="21" max="21" width="13.85546875" style="100" hidden="1" customWidth="1"/>
    <col min="22" max="22" width="13.85546875" style="101" hidden="1" customWidth="1"/>
    <col min="23" max="23" width="13.85546875" style="102" hidden="1" customWidth="1"/>
    <col min="24" max="24" width="11.42578125" style="103" hidden="1" customWidth="1"/>
    <col min="25" max="25" width="18.140625" style="103" hidden="1" customWidth="1"/>
    <col min="26" max="26" width="14.28515625" style="103" hidden="1" customWidth="1"/>
    <col min="27" max="27" width="12" style="103" hidden="1" customWidth="1"/>
    <col min="28" max="28" width="14.140625" style="104" hidden="1" customWidth="1"/>
    <col min="29" max="29" width="11.42578125" style="92" hidden="1" customWidth="1"/>
    <col min="30" max="30" width="12.42578125" style="92" hidden="1" customWidth="1"/>
    <col min="31" max="31" width="27.140625" style="99" hidden="1" customWidth="1"/>
    <col min="32" max="32" width="12.42578125" style="113" bestFit="1" customWidth="1"/>
    <col min="33" max="33" width="12" style="113" bestFit="1" customWidth="1"/>
    <col min="34" max="34" width="12.42578125" style="114" bestFit="1" customWidth="1"/>
    <col min="35" max="35" width="12" style="113" bestFit="1" customWidth="1"/>
    <col min="36" max="36" width="12.42578125" style="113" bestFit="1" customWidth="1"/>
    <col min="37" max="37" width="23.42578125" style="113" bestFit="1" customWidth="1"/>
    <col min="38" max="38" width="54.7109375" style="3" customWidth="1"/>
    <col min="39" max="201" width="9.140625" style="3"/>
    <col min="202" max="16384" width="9.140625" style="4"/>
  </cols>
  <sheetData>
    <row r="1" spans="1:201" ht="66" customHeight="1">
      <c r="A1" s="186" t="s">
        <v>195</v>
      </c>
      <c r="B1" s="187"/>
      <c r="C1" s="187"/>
      <c r="D1" s="187"/>
      <c r="E1" s="151"/>
      <c r="F1" s="152"/>
      <c r="G1" s="152"/>
      <c r="H1" s="152"/>
      <c r="I1" s="152"/>
      <c r="J1" s="152"/>
      <c r="K1" s="152"/>
      <c r="L1" s="152"/>
      <c r="M1" s="152"/>
      <c r="N1" s="152"/>
      <c r="O1" s="149" t="e">
        <f>AVERAGE(VerificationForm[Pledged Wage Increase ($)])</f>
        <v>#DIV/0!</v>
      </c>
      <c r="P1" s="51" t="e">
        <f>AVERAGE(VerificationForm[Pledged Wage Increase (%)])</f>
        <v>#DIV/0!</v>
      </c>
      <c r="Q1" s="51" t="e">
        <f>AVERAGE(VerificationForm[% of Company Contribution])</f>
        <v>#DIV/0!</v>
      </c>
      <c r="R1" s="51"/>
      <c r="S1" s="51" t="e">
        <f>AVERAGE(VerificationForm[County Economic Distress Score])</f>
        <v>#DIV/0!</v>
      </c>
      <c r="T1" s="51" t="e">
        <f>AVERAGE(VerificationForm[% of Company Contribution Score])</f>
        <v>#DIV/0!</v>
      </c>
      <c r="U1" s="51" t="e">
        <f>AVERAGE(VerificationForm[Wage Increase to Training Cost Score])</f>
        <v>#DIV/0!</v>
      </c>
      <c r="V1" s="51" t="e">
        <f>AVERAGE(VerificationForm[Total Score])</f>
        <v>#DIV/0!</v>
      </c>
      <c r="W1" s="51"/>
      <c r="X1" s="51"/>
      <c r="Y1" s="51"/>
      <c r="Z1" s="51"/>
      <c r="AA1" s="51"/>
      <c r="AB1" s="51"/>
      <c r="AC1" s="51"/>
      <c r="AD1" s="51"/>
      <c r="AE1" s="51"/>
      <c r="AF1" s="3"/>
      <c r="AG1" s="3"/>
      <c r="AH1" s="3"/>
      <c r="AI1" s="3"/>
      <c r="AJ1" s="3"/>
      <c r="AK1" s="3"/>
      <c r="GN1" s="4"/>
      <c r="GO1" s="4"/>
      <c r="GP1" s="4"/>
      <c r="GQ1" s="4"/>
      <c r="GR1" s="4"/>
      <c r="GS1" s="4"/>
    </row>
    <row r="2" spans="1:201" s="2" customFormat="1" ht="32.25" customHeight="1">
      <c r="A2" s="166" t="s">
        <v>182</v>
      </c>
      <c r="B2" s="154"/>
      <c r="C2" s="167" t="s">
        <v>180</v>
      </c>
      <c r="D2" s="183">
        <f>COUNTA(VerificationForm[Employee First Name])</f>
        <v>0</v>
      </c>
      <c r="E2" s="151"/>
      <c r="F2" s="152"/>
      <c r="G2" s="152"/>
      <c r="H2" s="152"/>
      <c r="I2" s="152"/>
      <c r="J2" s="152"/>
      <c r="K2" s="152"/>
      <c r="L2" s="152"/>
      <c r="M2" s="153"/>
      <c r="N2" s="153"/>
      <c r="O2" s="149"/>
      <c r="P2" s="70"/>
      <c r="Q2" s="70"/>
      <c r="R2" s="50"/>
      <c r="S2" s="71"/>
      <c r="T2" s="72"/>
      <c r="U2" s="71"/>
      <c r="V2" s="72"/>
      <c r="W2" s="73"/>
      <c r="X2" s="73"/>
      <c r="Y2" s="73"/>
      <c r="Z2" s="110"/>
      <c r="AA2" s="110"/>
      <c r="AB2" s="110"/>
      <c r="AC2" s="108"/>
      <c r="AD2" s="108"/>
      <c r="AE2" s="108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</row>
    <row r="3" spans="1:201" s="2" customFormat="1" ht="32.25" customHeight="1">
      <c r="A3" s="166" t="s">
        <v>0</v>
      </c>
      <c r="B3" s="53"/>
      <c r="C3" s="168" t="s">
        <v>179</v>
      </c>
      <c r="D3" s="183">
        <f>COUNTA(_xlfn.UNIQUE(VerificationForm[Employee Full Name]))-1</f>
        <v>0</v>
      </c>
      <c r="E3" s="153"/>
      <c r="F3" s="153"/>
      <c r="G3" s="153"/>
      <c r="H3" s="153"/>
      <c r="I3" s="153"/>
      <c r="J3" s="153"/>
      <c r="K3" s="153"/>
      <c r="L3" s="153"/>
      <c r="M3" s="153"/>
      <c r="N3" s="153"/>
      <c r="O3" s="150"/>
      <c r="P3" s="51"/>
      <c r="Q3" s="51"/>
      <c r="R3" s="50"/>
      <c r="S3" s="50"/>
      <c r="T3" s="50"/>
      <c r="U3" s="50"/>
      <c r="V3" s="50"/>
      <c r="W3" s="73"/>
      <c r="X3" s="73"/>
      <c r="Y3" s="73"/>
      <c r="Z3" s="110"/>
      <c r="AA3" s="110"/>
      <c r="AB3" s="110"/>
      <c r="AC3" s="115"/>
      <c r="AD3" s="109"/>
      <c r="AE3" s="109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</row>
    <row r="4" spans="1:201" s="2" customFormat="1" ht="32.25" customHeight="1">
      <c r="A4" s="166" t="s">
        <v>2</v>
      </c>
      <c r="B4" s="53"/>
      <c r="C4" s="168" t="s">
        <v>181</v>
      </c>
      <c r="D4" s="184">
        <f>COUNTA(_xlfn.UNIQUE(VerificationForm[Name of Credential
(no abbreviations)]))-1</f>
        <v>0</v>
      </c>
      <c r="E4" s="153"/>
      <c r="F4" s="153"/>
      <c r="G4" s="153"/>
      <c r="H4" s="153"/>
      <c r="I4" s="153"/>
      <c r="J4" s="153"/>
      <c r="K4" s="153"/>
      <c r="L4" s="153"/>
      <c r="M4" s="153"/>
      <c r="N4" s="153"/>
      <c r="O4" s="150"/>
      <c r="P4" s="52"/>
      <c r="Q4" s="74"/>
      <c r="R4" s="75"/>
      <c r="S4" s="76"/>
      <c r="T4" s="75"/>
      <c r="U4" s="77"/>
      <c r="V4" s="78"/>
      <c r="W4" s="73"/>
      <c r="X4" s="73"/>
      <c r="Y4" s="73"/>
      <c r="Z4" s="110"/>
      <c r="AA4" s="110"/>
      <c r="AB4" s="110"/>
      <c r="AC4" s="110"/>
      <c r="AD4" s="110"/>
      <c r="AE4" s="110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</row>
    <row r="5" spans="1:201" s="2" customFormat="1" ht="32.25" customHeight="1" thickBot="1">
      <c r="A5" s="169" t="s">
        <v>3</v>
      </c>
      <c r="B5" s="54"/>
      <c r="C5" s="170"/>
      <c r="D5" s="185"/>
      <c r="E5" s="172"/>
      <c r="F5" s="172"/>
      <c r="G5" s="172"/>
      <c r="H5" s="172"/>
      <c r="I5" s="172"/>
      <c r="J5" s="172"/>
      <c r="K5" s="172"/>
      <c r="L5" s="172"/>
      <c r="M5" s="172"/>
      <c r="N5" s="172"/>
      <c r="O5" s="79"/>
      <c r="P5" s="79"/>
      <c r="Q5" s="80"/>
      <c r="R5" s="81"/>
      <c r="S5" s="82"/>
      <c r="T5" s="81"/>
      <c r="U5" s="83"/>
      <c r="V5" s="84"/>
      <c r="W5" s="85"/>
      <c r="X5" s="85"/>
      <c r="Y5" s="85"/>
      <c r="Z5" s="116"/>
      <c r="AA5" s="116"/>
      <c r="AB5" s="116"/>
      <c r="AC5" s="116"/>
      <c r="AD5" s="109"/>
      <c r="AE5" s="109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</row>
    <row r="6" spans="1:201" s="171" customFormat="1" ht="99.75" customHeight="1" thickBot="1">
      <c r="A6" s="173" t="s">
        <v>7</v>
      </c>
      <c r="B6" s="173" t="s">
        <v>8</v>
      </c>
      <c r="C6" s="173" t="s">
        <v>156</v>
      </c>
      <c r="D6" s="173" t="s">
        <v>160</v>
      </c>
      <c r="E6" s="173" t="s">
        <v>161</v>
      </c>
      <c r="F6" s="173" t="s">
        <v>194</v>
      </c>
      <c r="G6" s="173" t="s">
        <v>155</v>
      </c>
      <c r="H6" s="173" t="s">
        <v>174</v>
      </c>
      <c r="I6" s="173" t="s">
        <v>175</v>
      </c>
      <c r="J6" s="173" t="s">
        <v>191</v>
      </c>
      <c r="K6" s="173" t="s">
        <v>158</v>
      </c>
      <c r="L6" s="194" t="s">
        <v>193</v>
      </c>
      <c r="M6" s="173" t="s">
        <v>157</v>
      </c>
      <c r="N6" s="173" t="s">
        <v>9</v>
      </c>
      <c r="O6" s="174" t="s">
        <v>10</v>
      </c>
      <c r="P6" s="175" t="s">
        <v>11</v>
      </c>
      <c r="Q6" s="176" t="s">
        <v>12</v>
      </c>
      <c r="R6" s="177" t="s">
        <v>13</v>
      </c>
      <c r="S6" s="176" t="s">
        <v>14</v>
      </c>
      <c r="T6" s="176" t="s">
        <v>15</v>
      </c>
      <c r="U6" s="178" t="s">
        <v>16</v>
      </c>
      <c r="V6" s="179" t="s">
        <v>17</v>
      </c>
      <c r="W6" s="179" t="s">
        <v>176</v>
      </c>
      <c r="X6" s="179" t="s">
        <v>184</v>
      </c>
      <c r="Y6" s="180" t="s">
        <v>192</v>
      </c>
      <c r="Z6" s="174" t="s">
        <v>182</v>
      </c>
      <c r="AA6" s="181" t="s">
        <v>0</v>
      </c>
      <c r="AB6" s="181" t="s">
        <v>5</v>
      </c>
      <c r="AC6" s="181" t="s">
        <v>6</v>
      </c>
      <c r="AD6" s="181" t="s">
        <v>162</v>
      </c>
      <c r="AE6" s="181" t="s">
        <v>163</v>
      </c>
      <c r="AF6" s="182"/>
      <c r="AG6" s="182"/>
      <c r="AH6" s="182"/>
      <c r="AI6" s="182"/>
      <c r="AJ6" s="182"/>
      <c r="AK6" s="182"/>
      <c r="AL6" s="182"/>
      <c r="AM6" s="182"/>
      <c r="AN6" s="182"/>
      <c r="AO6" s="182"/>
      <c r="AP6" s="182"/>
      <c r="AQ6" s="182"/>
      <c r="AR6" s="182"/>
      <c r="AS6" s="182"/>
      <c r="AT6" s="182"/>
      <c r="AU6" s="182"/>
      <c r="AV6" s="182"/>
      <c r="AW6" s="182"/>
      <c r="AX6" s="182"/>
      <c r="AY6" s="182"/>
      <c r="AZ6" s="182"/>
      <c r="BA6" s="182"/>
      <c r="BB6" s="182"/>
      <c r="BC6" s="182"/>
      <c r="BD6" s="182"/>
      <c r="BE6" s="182"/>
      <c r="BF6" s="182"/>
      <c r="BG6" s="182"/>
      <c r="BH6" s="182"/>
      <c r="BI6" s="182"/>
      <c r="BJ6" s="182"/>
      <c r="BK6" s="182"/>
      <c r="BL6" s="182"/>
      <c r="BM6" s="182"/>
      <c r="BN6" s="182"/>
      <c r="BO6" s="182"/>
      <c r="BP6" s="182"/>
      <c r="BQ6" s="182"/>
      <c r="BR6" s="182"/>
      <c r="BS6" s="182"/>
      <c r="BT6" s="182"/>
      <c r="BU6" s="182"/>
      <c r="BV6" s="182"/>
      <c r="BW6" s="182"/>
      <c r="BX6" s="182"/>
      <c r="BY6" s="182"/>
      <c r="BZ6" s="182"/>
      <c r="CA6" s="182"/>
      <c r="CB6" s="182"/>
      <c r="CC6" s="182"/>
      <c r="CD6" s="182"/>
      <c r="CE6" s="182"/>
      <c r="CF6" s="182"/>
      <c r="CG6" s="182"/>
      <c r="CH6" s="182"/>
      <c r="CI6" s="182"/>
      <c r="CJ6" s="182"/>
      <c r="CK6" s="182"/>
      <c r="CL6" s="182"/>
      <c r="CM6" s="182"/>
      <c r="CN6" s="182"/>
      <c r="CO6" s="182"/>
      <c r="CP6" s="182"/>
      <c r="CQ6" s="182"/>
      <c r="CR6" s="182"/>
      <c r="CS6" s="182"/>
      <c r="CT6" s="182"/>
      <c r="CU6" s="182"/>
      <c r="CV6" s="182"/>
      <c r="CW6" s="182"/>
      <c r="CX6" s="182"/>
      <c r="CY6" s="182"/>
      <c r="CZ6" s="182"/>
      <c r="DA6" s="182"/>
      <c r="DB6" s="182"/>
      <c r="DC6" s="182"/>
      <c r="DD6" s="182"/>
      <c r="DE6" s="182"/>
      <c r="DF6" s="182"/>
      <c r="DG6" s="182"/>
      <c r="DH6" s="182"/>
      <c r="DI6" s="182"/>
      <c r="DJ6" s="182"/>
      <c r="DK6" s="182"/>
      <c r="DL6" s="182"/>
      <c r="DM6" s="182"/>
      <c r="DN6" s="182"/>
      <c r="DO6" s="182"/>
      <c r="DP6" s="182"/>
      <c r="DQ6" s="182"/>
      <c r="DR6" s="182"/>
      <c r="DS6" s="182"/>
      <c r="DT6" s="182"/>
      <c r="DU6" s="182"/>
      <c r="DV6" s="182"/>
      <c r="DW6" s="182"/>
      <c r="DX6" s="182"/>
      <c r="DY6" s="182"/>
      <c r="DZ6" s="182"/>
      <c r="EA6" s="182"/>
      <c r="EB6" s="182"/>
      <c r="EC6" s="182"/>
      <c r="ED6" s="182"/>
      <c r="EE6" s="182"/>
      <c r="EF6" s="182"/>
      <c r="EG6" s="182"/>
      <c r="EH6" s="182"/>
      <c r="EI6" s="182"/>
      <c r="EJ6" s="182"/>
      <c r="EK6" s="182"/>
      <c r="EL6" s="182"/>
      <c r="EM6" s="182"/>
      <c r="EN6" s="182"/>
      <c r="EO6" s="182"/>
      <c r="EP6" s="182"/>
      <c r="EQ6" s="182"/>
      <c r="ER6" s="182"/>
      <c r="ES6" s="182"/>
      <c r="ET6" s="182"/>
      <c r="EU6" s="182"/>
      <c r="EV6" s="182"/>
      <c r="EW6" s="182"/>
      <c r="EX6" s="182"/>
      <c r="EY6" s="182"/>
      <c r="EZ6" s="182"/>
      <c r="FA6" s="182"/>
      <c r="FB6" s="182"/>
      <c r="FC6" s="182"/>
      <c r="FD6" s="182"/>
      <c r="FE6" s="182"/>
      <c r="FF6" s="182"/>
      <c r="FG6" s="182"/>
      <c r="FH6" s="182"/>
      <c r="FI6" s="182"/>
      <c r="FJ6" s="182"/>
      <c r="FK6" s="182"/>
      <c r="FL6" s="182"/>
      <c r="FM6" s="182"/>
      <c r="FN6" s="182"/>
      <c r="FO6" s="182"/>
      <c r="FP6" s="182"/>
      <c r="FQ6" s="182"/>
      <c r="FR6" s="182"/>
      <c r="FS6" s="182"/>
      <c r="FT6" s="182"/>
      <c r="FU6" s="182"/>
      <c r="FV6" s="182"/>
      <c r="FW6" s="182"/>
      <c r="FX6" s="182"/>
      <c r="FY6" s="182"/>
      <c r="FZ6" s="182"/>
      <c r="GA6" s="182"/>
      <c r="GB6" s="182"/>
      <c r="GC6" s="182"/>
      <c r="GD6" s="182"/>
      <c r="GE6" s="182"/>
      <c r="GF6" s="182"/>
      <c r="GG6" s="182"/>
      <c r="GH6" s="182"/>
    </row>
    <row r="7" spans="1:201" s="160" customFormat="1" ht="18" customHeight="1">
      <c r="A7" s="126"/>
      <c r="B7" s="127"/>
      <c r="C7" s="128"/>
      <c r="D7" s="128"/>
      <c r="E7" s="129"/>
      <c r="F7" s="130"/>
      <c r="G7" s="130"/>
      <c r="H7" s="130"/>
      <c r="I7" s="130"/>
      <c r="J7" s="131"/>
      <c r="K7" s="132">
        <f>SUM(VerificationForm[[#This Row],[Certification Fee
(if applicable)]:[Textbooks/ Manuals Fees
(if applicable)]])</f>
        <v>0</v>
      </c>
      <c r="L7" s="133"/>
      <c r="M7" s="133"/>
      <c r="N7" s="134"/>
      <c r="O7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7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7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7" s="119" t="str">
        <f>IF(OR(ISBLANK($B$5),ISBLANK(VerificationForm[[#This Row],[Employee First Name]])),"",
_xlfn.XLOOKUP($B$5,Table6[COUNTY],Table6[DED REGION]))</f>
        <v/>
      </c>
      <c r="S7" s="119" t="str">
        <f>IF(OR(ISBLANK($B$5),ISBLANK(VerificationForm[[#This Row],[Employee First Name]])),"",
_xlfn.XLOOKUP($B$5,Table6[COUNTY],Table6[Points]))</f>
        <v/>
      </c>
      <c r="T7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7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7" s="156" t="str">
        <f>IF(VerificationForm[[#This Row],[Wage Increase to Training Cost Score]]="","",SUM(VerificationForm[[#This Row],[County Economic Distress Score]:[Wage Increase to Training Cost Score]]))</f>
        <v/>
      </c>
      <c r="W7" s="157"/>
      <c r="X7" s="157"/>
      <c r="Y7" s="158"/>
      <c r="Z7" s="117" t="str">
        <f>IF(NOT(ISBLANK(VerificationForm[[#This Row],[Employee First Name]])),$B$2,"")</f>
        <v/>
      </c>
      <c r="AA7" s="118" t="str">
        <f>IF(NOT(ISBLANK(VerificationForm[[#This Row],[Employee First Name]])),$B$3,"")</f>
        <v/>
      </c>
      <c r="AB7" s="119" t="str">
        <f>IF(NOT(ISBLANK(VerificationForm[[#This Row],[Employee First Name]])),$B$4,"")</f>
        <v/>
      </c>
      <c r="AC7" s="119" t="str">
        <f>IF(NOT(ISBLANK(VerificationForm[[#This Row],[Employee Last Name]])),$B$5,"")</f>
        <v/>
      </c>
      <c r="AD7" s="120" t="str">
        <f>IF(NOT(ISBLANK(VerificationForm[[#This Row],[Employee Last Name]])),CONCATENATE(VerificationForm[[#This Row],[Employee First Name]]," ",VerificationForm[[#This Row],[Employee Last Name]]),"")</f>
        <v/>
      </c>
      <c r="AE7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  <c r="AF7" s="159"/>
      <c r="AG7" s="159"/>
      <c r="AH7" s="159"/>
      <c r="AI7" s="159"/>
      <c r="AJ7" s="159"/>
      <c r="AK7" s="159"/>
      <c r="AL7" s="159"/>
      <c r="AM7" s="159"/>
      <c r="AN7" s="159"/>
      <c r="AO7" s="159"/>
      <c r="AP7" s="159"/>
      <c r="AQ7" s="159"/>
      <c r="AR7" s="159"/>
      <c r="AS7" s="159"/>
      <c r="AT7" s="159"/>
      <c r="AU7" s="159"/>
      <c r="AV7" s="159"/>
      <c r="AW7" s="159"/>
      <c r="AX7" s="159"/>
      <c r="AY7" s="159"/>
      <c r="AZ7" s="159"/>
      <c r="BA7" s="159"/>
      <c r="BB7" s="159"/>
      <c r="BC7" s="159"/>
      <c r="BD7" s="159"/>
      <c r="BE7" s="159"/>
      <c r="BF7" s="159"/>
      <c r="BG7" s="159"/>
      <c r="BH7" s="159"/>
      <c r="BI7" s="159"/>
      <c r="BJ7" s="159"/>
      <c r="BK7" s="159"/>
      <c r="BL7" s="159"/>
      <c r="BM7" s="159"/>
      <c r="BN7" s="159"/>
      <c r="BO7" s="159"/>
      <c r="BP7" s="159"/>
      <c r="BQ7" s="159"/>
      <c r="BR7" s="159"/>
      <c r="BS7" s="159"/>
      <c r="BT7" s="159"/>
      <c r="BU7" s="159"/>
      <c r="BV7" s="159"/>
      <c r="BW7" s="159"/>
      <c r="BX7" s="159"/>
      <c r="BY7" s="159"/>
      <c r="BZ7" s="159"/>
      <c r="CA7" s="159"/>
      <c r="CB7" s="159"/>
      <c r="CC7" s="159"/>
      <c r="CD7" s="159"/>
      <c r="CE7" s="159"/>
      <c r="CF7" s="159"/>
      <c r="CG7" s="159"/>
      <c r="CH7" s="159"/>
      <c r="CI7" s="159"/>
      <c r="CJ7" s="159"/>
      <c r="CK7" s="159"/>
      <c r="CL7" s="159"/>
      <c r="CM7" s="159"/>
      <c r="CN7" s="159"/>
      <c r="CO7" s="159"/>
      <c r="CP7" s="159"/>
      <c r="CQ7" s="159"/>
      <c r="CR7" s="159"/>
      <c r="CS7" s="159"/>
      <c r="CT7" s="159"/>
      <c r="CU7" s="159"/>
      <c r="CV7" s="159"/>
      <c r="CW7" s="159"/>
      <c r="CX7" s="159"/>
      <c r="CY7" s="159"/>
      <c r="CZ7" s="159"/>
      <c r="DA7" s="159"/>
      <c r="DB7" s="159"/>
      <c r="DC7" s="159"/>
      <c r="DD7" s="159"/>
      <c r="DE7" s="159"/>
      <c r="DF7" s="159"/>
      <c r="DG7" s="159"/>
      <c r="DH7" s="159"/>
      <c r="DI7" s="159"/>
      <c r="DJ7" s="159"/>
      <c r="DK7" s="159"/>
      <c r="DL7" s="159"/>
      <c r="DM7" s="159"/>
      <c r="DN7" s="159"/>
      <c r="DO7" s="159"/>
      <c r="DP7" s="159"/>
      <c r="DQ7" s="159"/>
      <c r="DR7" s="159"/>
      <c r="DS7" s="159"/>
      <c r="DT7" s="159"/>
      <c r="DU7" s="159"/>
      <c r="DV7" s="159"/>
      <c r="DW7" s="159"/>
      <c r="DX7" s="159"/>
      <c r="DY7" s="159"/>
      <c r="DZ7" s="159"/>
      <c r="EA7" s="159"/>
      <c r="EB7" s="159"/>
      <c r="EC7" s="159"/>
      <c r="ED7" s="159"/>
      <c r="EE7" s="159"/>
      <c r="EF7" s="159"/>
      <c r="EG7" s="159"/>
      <c r="EH7" s="159"/>
      <c r="EI7" s="159"/>
      <c r="EJ7" s="159"/>
      <c r="EK7" s="159"/>
      <c r="EL7" s="159"/>
      <c r="EM7" s="159"/>
      <c r="EN7" s="159"/>
      <c r="EO7" s="159"/>
      <c r="EP7" s="159"/>
      <c r="EQ7" s="159"/>
      <c r="ER7" s="159"/>
      <c r="ES7" s="159"/>
      <c r="ET7" s="159"/>
      <c r="EU7" s="159"/>
      <c r="EV7" s="159"/>
      <c r="EW7" s="159"/>
      <c r="EX7" s="159"/>
      <c r="EY7" s="159"/>
      <c r="EZ7" s="159"/>
      <c r="FA7" s="159"/>
      <c r="FB7" s="159"/>
      <c r="FC7" s="159"/>
      <c r="FD7" s="159"/>
      <c r="FE7" s="159"/>
      <c r="FF7" s="159"/>
      <c r="FG7" s="159"/>
      <c r="FH7" s="159"/>
      <c r="FI7" s="159"/>
      <c r="FJ7" s="159"/>
      <c r="FK7" s="159"/>
      <c r="FL7" s="159"/>
      <c r="FM7" s="159"/>
      <c r="FN7" s="159"/>
      <c r="FO7" s="159"/>
      <c r="FP7" s="159"/>
      <c r="FQ7" s="159"/>
      <c r="FR7" s="159"/>
      <c r="FS7" s="159"/>
      <c r="FT7" s="159"/>
      <c r="FU7" s="159"/>
      <c r="FV7" s="159"/>
      <c r="FW7" s="159"/>
      <c r="FX7" s="159"/>
      <c r="FY7" s="159"/>
      <c r="FZ7" s="159"/>
      <c r="GA7" s="159"/>
      <c r="GB7" s="159"/>
      <c r="GC7" s="159"/>
      <c r="GD7" s="159"/>
      <c r="GE7" s="159"/>
      <c r="GF7" s="159"/>
      <c r="GG7" s="159"/>
      <c r="GH7" s="159"/>
    </row>
    <row r="8" spans="1:201" s="160" customFormat="1" ht="18" customHeight="1">
      <c r="A8" s="135"/>
      <c r="B8" s="136"/>
      <c r="C8" s="137"/>
      <c r="D8" s="138"/>
      <c r="E8" s="137"/>
      <c r="F8" s="139"/>
      <c r="G8" s="139"/>
      <c r="H8" s="139"/>
      <c r="I8" s="139"/>
      <c r="J8" s="140"/>
      <c r="K8" s="141">
        <f>SUM(VerificationForm[[#This Row],[Certification Fee
(if applicable)]:[Textbooks/ Manuals Fees
(if applicable)]])</f>
        <v>0</v>
      </c>
      <c r="L8" s="142"/>
      <c r="M8" s="142"/>
      <c r="N8" s="143"/>
      <c r="O8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8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8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8" s="119" t="str">
        <f>IF(OR(ISBLANK($B$5),ISBLANK(VerificationForm[[#This Row],[Employee First Name]])),"",
_xlfn.XLOOKUP($B$5,Table6[COUNTY],Table6[DED REGION]))</f>
        <v/>
      </c>
      <c r="S8" s="119" t="str">
        <f>IF(OR(ISBLANK($B$5),ISBLANK(VerificationForm[[#This Row],[Employee First Name]])),"",
_xlfn.XLOOKUP($B$5,Table6[COUNTY],Table6[Points]))</f>
        <v/>
      </c>
      <c r="T8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8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8" s="156" t="str">
        <f>IF(VerificationForm[[#This Row],[Wage Increase to Training Cost Score]]="","",SUM(VerificationForm[[#This Row],[County Economic Distress Score]:[Wage Increase to Training Cost Score]]))</f>
        <v/>
      </c>
      <c r="W8" s="157"/>
      <c r="X8" s="157"/>
      <c r="Y8" s="158"/>
      <c r="Z8" s="117" t="str">
        <f>IF(NOT(ISBLANK(VerificationForm[[#This Row],[Employee First Name]])),#REF!,"")</f>
        <v/>
      </c>
      <c r="AA8" s="118" t="str">
        <f>IF(NOT(ISBLANK(VerificationForm[[#This Row],[Employee First Name]])),$B$2,"")</f>
        <v/>
      </c>
      <c r="AB8" s="119" t="str">
        <f>IF(NOT(ISBLANK(VerificationForm[[#This Row],[Employee First Name]])),$B$4,"")</f>
        <v/>
      </c>
      <c r="AC8" s="119" t="str">
        <f>IF(NOT(ISBLANK(VerificationForm[[#This Row],[Employee Last Name]])),$B$5,"")</f>
        <v/>
      </c>
      <c r="AD8" s="120" t="str">
        <f>IF(NOT(ISBLANK(VerificationForm[[#This Row],[Employee Last Name]])),CONCATENATE(VerificationForm[[#This Row],[Employee First Name]]," ",VerificationForm[[#This Row],[Employee Last Name]]),"")</f>
        <v/>
      </c>
      <c r="AE8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  <c r="AF8" s="159"/>
      <c r="AG8" s="159"/>
      <c r="AH8" s="159"/>
      <c r="AI8" s="159"/>
      <c r="AJ8" s="159"/>
      <c r="AK8" s="159"/>
      <c r="AL8" s="159"/>
      <c r="AM8" s="159"/>
      <c r="AN8" s="159"/>
      <c r="AO8" s="159"/>
      <c r="AP8" s="159"/>
      <c r="AQ8" s="159"/>
      <c r="AR8" s="159"/>
      <c r="AS8" s="159"/>
      <c r="AT8" s="159"/>
      <c r="AU8" s="159"/>
      <c r="AV8" s="159"/>
      <c r="AW8" s="159"/>
      <c r="AX8" s="159"/>
      <c r="AY8" s="159"/>
      <c r="AZ8" s="159"/>
      <c r="BA8" s="159"/>
      <c r="BB8" s="159"/>
      <c r="BC8" s="159"/>
      <c r="BD8" s="159"/>
      <c r="BE8" s="159"/>
      <c r="BF8" s="159"/>
      <c r="BG8" s="159"/>
      <c r="BH8" s="159"/>
      <c r="BI8" s="159"/>
      <c r="BJ8" s="159"/>
      <c r="BK8" s="159"/>
      <c r="BL8" s="159"/>
      <c r="BM8" s="159"/>
      <c r="BN8" s="159"/>
      <c r="BO8" s="159"/>
      <c r="BP8" s="159"/>
      <c r="BQ8" s="159"/>
      <c r="BR8" s="159"/>
      <c r="BS8" s="159"/>
      <c r="BT8" s="159"/>
      <c r="BU8" s="159"/>
      <c r="BV8" s="159"/>
      <c r="BW8" s="159"/>
      <c r="BX8" s="159"/>
      <c r="BY8" s="159"/>
      <c r="BZ8" s="159"/>
      <c r="CA8" s="159"/>
      <c r="CB8" s="159"/>
      <c r="CC8" s="159"/>
      <c r="CD8" s="159"/>
      <c r="CE8" s="159"/>
      <c r="CF8" s="159"/>
      <c r="CG8" s="159"/>
      <c r="CH8" s="159"/>
      <c r="CI8" s="159"/>
      <c r="CJ8" s="159"/>
      <c r="CK8" s="159"/>
      <c r="CL8" s="159"/>
      <c r="CM8" s="159"/>
      <c r="CN8" s="159"/>
      <c r="CO8" s="159"/>
      <c r="CP8" s="159"/>
      <c r="CQ8" s="159"/>
      <c r="CR8" s="159"/>
      <c r="CS8" s="159"/>
      <c r="CT8" s="159"/>
      <c r="CU8" s="159"/>
      <c r="CV8" s="159"/>
      <c r="CW8" s="159"/>
      <c r="CX8" s="159"/>
      <c r="CY8" s="159"/>
      <c r="CZ8" s="159"/>
      <c r="DA8" s="159"/>
      <c r="DB8" s="159"/>
      <c r="DC8" s="159"/>
      <c r="DD8" s="159"/>
      <c r="DE8" s="159"/>
      <c r="DF8" s="159"/>
      <c r="DG8" s="159"/>
      <c r="DH8" s="159"/>
      <c r="DI8" s="159"/>
      <c r="DJ8" s="159"/>
      <c r="DK8" s="159"/>
      <c r="DL8" s="159"/>
      <c r="DM8" s="159"/>
      <c r="DN8" s="159"/>
      <c r="DO8" s="159"/>
      <c r="DP8" s="159"/>
      <c r="DQ8" s="159"/>
      <c r="DR8" s="159"/>
      <c r="DS8" s="159"/>
      <c r="DT8" s="159"/>
      <c r="DU8" s="159"/>
      <c r="DV8" s="159"/>
      <c r="DW8" s="159"/>
      <c r="DX8" s="159"/>
      <c r="DY8" s="159"/>
      <c r="DZ8" s="159"/>
      <c r="EA8" s="159"/>
      <c r="EB8" s="159"/>
      <c r="EC8" s="159"/>
      <c r="ED8" s="159"/>
      <c r="EE8" s="159"/>
      <c r="EF8" s="159"/>
      <c r="EG8" s="159"/>
      <c r="EH8" s="159"/>
      <c r="EI8" s="159"/>
      <c r="EJ8" s="159"/>
      <c r="EK8" s="159"/>
      <c r="EL8" s="159"/>
      <c r="EM8" s="159"/>
      <c r="EN8" s="159"/>
      <c r="EO8" s="159"/>
      <c r="EP8" s="159"/>
      <c r="EQ8" s="159"/>
      <c r="ER8" s="159"/>
      <c r="ES8" s="159"/>
      <c r="ET8" s="159"/>
      <c r="EU8" s="159"/>
      <c r="EV8" s="159"/>
      <c r="EW8" s="159"/>
      <c r="EX8" s="159"/>
      <c r="EY8" s="159"/>
      <c r="EZ8" s="159"/>
      <c r="FA8" s="159"/>
      <c r="FB8" s="159"/>
      <c r="FC8" s="159"/>
      <c r="FD8" s="159"/>
      <c r="FE8" s="159"/>
      <c r="FF8" s="159"/>
      <c r="FG8" s="159"/>
      <c r="FH8" s="159"/>
      <c r="FI8" s="159"/>
      <c r="FJ8" s="159"/>
      <c r="FK8" s="159"/>
      <c r="FL8" s="159"/>
      <c r="FM8" s="159"/>
      <c r="FN8" s="159"/>
      <c r="FO8" s="159"/>
      <c r="FP8" s="159"/>
      <c r="FQ8" s="159"/>
      <c r="FR8" s="159"/>
      <c r="FS8" s="159"/>
      <c r="FT8" s="159"/>
      <c r="FU8" s="159"/>
      <c r="FV8" s="159"/>
      <c r="FW8" s="159"/>
      <c r="FX8" s="159"/>
      <c r="FY8" s="159"/>
      <c r="FZ8" s="159"/>
      <c r="GA8" s="159"/>
      <c r="GB8" s="159"/>
      <c r="GC8" s="159"/>
      <c r="GD8" s="159"/>
      <c r="GE8" s="159"/>
      <c r="GF8" s="159"/>
      <c r="GG8" s="159"/>
      <c r="GH8" s="159"/>
    </row>
    <row r="9" spans="1:201" s="160" customFormat="1" ht="18" customHeight="1">
      <c r="A9" s="135"/>
      <c r="B9" s="136"/>
      <c r="C9" s="137"/>
      <c r="D9" s="138"/>
      <c r="E9" s="137"/>
      <c r="F9" s="139"/>
      <c r="G9" s="139"/>
      <c r="H9" s="139"/>
      <c r="I9" s="139"/>
      <c r="J9" s="140"/>
      <c r="K9" s="141">
        <f>SUM(VerificationForm[[#This Row],[Certification Fee
(if applicable)]:[Textbooks/ Manuals Fees
(if applicable)]])</f>
        <v>0</v>
      </c>
      <c r="L9" s="142"/>
      <c r="M9" s="142"/>
      <c r="N9" s="144"/>
      <c r="O9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9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9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9" s="119" t="str">
        <f>IF(OR(ISBLANK($B$5),ISBLANK(VerificationForm[[#This Row],[Employee First Name]])),"",
_xlfn.XLOOKUP($B$5,Table6[COUNTY],Table6[DED REGION]))</f>
        <v/>
      </c>
      <c r="S9" s="119" t="str">
        <f>IF(OR(ISBLANK($B$5),ISBLANK(VerificationForm[[#This Row],[Employee First Name]])),"",
_xlfn.XLOOKUP($B$5,Table6[COUNTY],Table6[Points]))</f>
        <v/>
      </c>
      <c r="T9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9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9" s="156" t="str">
        <f>IF(VerificationForm[[#This Row],[Wage Increase to Training Cost Score]]="","",SUM(VerificationForm[[#This Row],[County Economic Distress Score]:[Wage Increase to Training Cost Score]]))</f>
        <v/>
      </c>
      <c r="W9" s="157"/>
      <c r="X9" s="157"/>
      <c r="Y9" s="158"/>
      <c r="Z9" s="117" t="str">
        <f>IF(NOT(ISBLANK(VerificationForm[[#This Row],[Employee First Name]])),#REF!,"")</f>
        <v/>
      </c>
      <c r="AA9" s="118" t="str">
        <f>IF(NOT(ISBLANK(VerificationForm[[#This Row],[Employee First Name]])),$B$2,"")</f>
        <v/>
      </c>
      <c r="AB9" s="119" t="str">
        <f>IF(NOT(ISBLANK(VerificationForm[[#This Row],[Employee First Name]])),$B$4,"")</f>
        <v/>
      </c>
      <c r="AC9" s="119" t="str">
        <f>IF(NOT(ISBLANK(VerificationForm[[#This Row],[Employee Last Name]])),$B$5,"")</f>
        <v/>
      </c>
      <c r="AD9" s="120" t="str">
        <f>IF(NOT(ISBLANK(VerificationForm[[#This Row],[Employee Last Name]])),CONCATENATE(VerificationForm[[#This Row],[Employee First Name]]," ",VerificationForm[[#This Row],[Employee Last Name]]),"")</f>
        <v/>
      </c>
      <c r="AE9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  <c r="AF9" s="159"/>
      <c r="AG9" s="159"/>
      <c r="AH9" s="159"/>
      <c r="AI9" s="159"/>
      <c r="AJ9" s="159"/>
      <c r="AK9" s="159"/>
      <c r="AL9" s="159"/>
      <c r="AM9" s="159"/>
      <c r="AN9" s="159"/>
      <c r="AO9" s="159"/>
      <c r="AP9" s="159"/>
      <c r="AQ9" s="159"/>
      <c r="AR9" s="159"/>
      <c r="AS9" s="159"/>
      <c r="AT9" s="159"/>
      <c r="AU9" s="159"/>
      <c r="AV9" s="159"/>
      <c r="AW9" s="159"/>
      <c r="AX9" s="159"/>
      <c r="AY9" s="159"/>
      <c r="AZ9" s="159"/>
      <c r="BA9" s="159"/>
      <c r="BB9" s="159"/>
      <c r="BC9" s="159"/>
      <c r="BD9" s="159"/>
      <c r="BE9" s="159"/>
      <c r="BF9" s="159"/>
      <c r="BG9" s="159"/>
      <c r="BH9" s="159"/>
      <c r="BI9" s="159"/>
      <c r="BJ9" s="159"/>
      <c r="BK9" s="159"/>
      <c r="BL9" s="159"/>
      <c r="BM9" s="159"/>
      <c r="BN9" s="159"/>
      <c r="BO9" s="159"/>
      <c r="BP9" s="159"/>
      <c r="BQ9" s="159"/>
      <c r="BR9" s="159"/>
      <c r="BS9" s="159"/>
      <c r="BT9" s="159"/>
      <c r="BU9" s="159"/>
      <c r="BV9" s="159"/>
      <c r="BW9" s="159"/>
      <c r="BX9" s="159"/>
      <c r="BY9" s="159"/>
      <c r="BZ9" s="159"/>
      <c r="CA9" s="159"/>
      <c r="CB9" s="159"/>
      <c r="CC9" s="159"/>
      <c r="CD9" s="159"/>
      <c r="CE9" s="159"/>
      <c r="CF9" s="159"/>
      <c r="CG9" s="159"/>
      <c r="CH9" s="159"/>
      <c r="CI9" s="159"/>
      <c r="CJ9" s="159"/>
      <c r="CK9" s="159"/>
      <c r="CL9" s="159"/>
      <c r="CM9" s="159"/>
      <c r="CN9" s="159"/>
      <c r="CO9" s="159"/>
      <c r="CP9" s="159"/>
      <c r="CQ9" s="159"/>
      <c r="CR9" s="159"/>
      <c r="CS9" s="159"/>
      <c r="CT9" s="159"/>
      <c r="CU9" s="159"/>
      <c r="CV9" s="159"/>
      <c r="CW9" s="159"/>
      <c r="CX9" s="159"/>
      <c r="CY9" s="159"/>
      <c r="CZ9" s="159"/>
      <c r="DA9" s="159"/>
      <c r="DB9" s="159"/>
      <c r="DC9" s="159"/>
      <c r="DD9" s="159"/>
      <c r="DE9" s="159"/>
      <c r="DF9" s="159"/>
      <c r="DG9" s="159"/>
      <c r="DH9" s="159"/>
      <c r="DI9" s="159"/>
      <c r="DJ9" s="159"/>
      <c r="DK9" s="159"/>
      <c r="DL9" s="159"/>
      <c r="DM9" s="159"/>
      <c r="DN9" s="159"/>
      <c r="DO9" s="159"/>
      <c r="DP9" s="159"/>
      <c r="DQ9" s="159"/>
      <c r="DR9" s="159"/>
      <c r="DS9" s="159"/>
      <c r="DT9" s="159"/>
      <c r="DU9" s="159"/>
      <c r="DV9" s="159"/>
      <c r="DW9" s="159"/>
      <c r="DX9" s="159"/>
      <c r="DY9" s="159"/>
      <c r="DZ9" s="159"/>
      <c r="EA9" s="159"/>
      <c r="EB9" s="159"/>
      <c r="EC9" s="159"/>
      <c r="ED9" s="159"/>
      <c r="EE9" s="159"/>
      <c r="EF9" s="159"/>
      <c r="EG9" s="159"/>
      <c r="EH9" s="159"/>
      <c r="EI9" s="159"/>
      <c r="EJ9" s="159"/>
      <c r="EK9" s="159"/>
      <c r="EL9" s="159"/>
      <c r="EM9" s="159"/>
      <c r="EN9" s="159"/>
      <c r="EO9" s="159"/>
      <c r="EP9" s="159"/>
      <c r="EQ9" s="159"/>
      <c r="ER9" s="159"/>
      <c r="ES9" s="159"/>
      <c r="ET9" s="159"/>
      <c r="EU9" s="159"/>
      <c r="EV9" s="159"/>
      <c r="EW9" s="159"/>
      <c r="EX9" s="159"/>
      <c r="EY9" s="159"/>
      <c r="EZ9" s="159"/>
      <c r="FA9" s="159"/>
      <c r="FB9" s="159"/>
      <c r="FC9" s="159"/>
      <c r="FD9" s="159"/>
      <c r="FE9" s="159"/>
      <c r="FF9" s="159"/>
      <c r="FG9" s="159"/>
      <c r="FH9" s="159"/>
      <c r="FI9" s="159"/>
      <c r="FJ9" s="159"/>
      <c r="FK9" s="159"/>
      <c r="FL9" s="159"/>
      <c r="FM9" s="159"/>
      <c r="FN9" s="159"/>
      <c r="FO9" s="159"/>
      <c r="FP9" s="159"/>
      <c r="FQ9" s="159"/>
      <c r="FR9" s="159"/>
      <c r="FS9" s="159"/>
      <c r="FT9" s="159"/>
      <c r="FU9" s="159"/>
      <c r="FV9" s="159"/>
      <c r="FW9" s="159"/>
      <c r="FX9" s="159"/>
      <c r="FY9" s="159"/>
      <c r="FZ9" s="159"/>
      <c r="GA9" s="159"/>
      <c r="GB9" s="159"/>
      <c r="GC9" s="159"/>
      <c r="GD9" s="159"/>
      <c r="GE9" s="159"/>
      <c r="GF9" s="159"/>
      <c r="GG9" s="159"/>
      <c r="GH9" s="159"/>
    </row>
    <row r="10" spans="1:201" s="160" customFormat="1" ht="18" customHeight="1">
      <c r="A10" s="135"/>
      <c r="B10" s="136"/>
      <c r="C10" s="136"/>
      <c r="D10" s="138"/>
      <c r="E10" s="136"/>
      <c r="F10" s="139"/>
      <c r="G10" s="139"/>
      <c r="H10" s="139"/>
      <c r="I10" s="139"/>
      <c r="J10" s="140"/>
      <c r="K10" s="141">
        <f>SUM(VerificationForm[[#This Row],[Certification Fee
(if applicable)]:[Textbooks/ Manuals Fees
(if applicable)]])</f>
        <v>0</v>
      </c>
      <c r="L10" s="142"/>
      <c r="M10" s="142"/>
      <c r="N10" s="144"/>
      <c r="O10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10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10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10" s="119" t="str">
        <f>IF(OR(ISBLANK($B$5),ISBLANK(VerificationForm[[#This Row],[Employee First Name]])),"",
_xlfn.XLOOKUP($B$5,Table6[COUNTY],Table6[DED REGION]))</f>
        <v/>
      </c>
      <c r="S10" s="119" t="str">
        <f>IF(OR(ISBLANK($B$5),ISBLANK(VerificationForm[[#This Row],[Employee First Name]])),"",
_xlfn.XLOOKUP($B$5,Table6[COUNTY],Table6[Points]))</f>
        <v/>
      </c>
      <c r="T10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10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10" s="156" t="str">
        <f>IF(VerificationForm[[#This Row],[Wage Increase to Training Cost Score]]="","",SUM(VerificationForm[[#This Row],[County Economic Distress Score]:[Wage Increase to Training Cost Score]]))</f>
        <v/>
      </c>
      <c r="W10" s="157"/>
      <c r="X10" s="157"/>
      <c r="Y10" s="158"/>
      <c r="Z10" s="117" t="str">
        <f>IF(NOT(ISBLANK(VerificationForm[[#This Row],[Employee First Name]])),#REF!,"")</f>
        <v/>
      </c>
      <c r="AA10" s="118" t="str">
        <f>IF(NOT(ISBLANK(VerificationForm[[#This Row],[Employee First Name]])),$B$2,"")</f>
        <v/>
      </c>
      <c r="AB10" s="119" t="str">
        <f>IF(NOT(ISBLANK(VerificationForm[[#This Row],[Employee First Name]])),$B$4,"")</f>
        <v/>
      </c>
      <c r="AC10" s="119" t="str">
        <f>IF(NOT(ISBLANK(VerificationForm[[#This Row],[Employee Last Name]])),$B$5,"")</f>
        <v/>
      </c>
      <c r="AD10" s="120" t="str">
        <f>IF(NOT(ISBLANK(VerificationForm[[#This Row],[Employee Last Name]])),CONCATENATE(VerificationForm[[#This Row],[Employee First Name]]," ",VerificationForm[[#This Row],[Employee Last Name]]),"")</f>
        <v/>
      </c>
      <c r="AE10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  <c r="AF10" s="159"/>
      <c r="AG10" s="159"/>
      <c r="AH10" s="159"/>
      <c r="AI10" s="159"/>
      <c r="AJ10" s="159"/>
      <c r="AK10" s="159"/>
      <c r="AL10" s="159"/>
      <c r="AM10" s="159"/>
      <c r="AN10" s="159"/>
      <c r="AO10" s="159"/>
      <c r="AP10" s="159"/>
      <c r="AQ10" s="159"/>
      <c r="AR10" s="159"/>
      <c r="AS10" s="159"/>
      <c r="AT10" s="159"/>
      <c r="AU10" s="159"/>
      <c r="AV10" s="159"/>
      <c r="AW10" s="159"/>
      <c r="AX10" s="159"/>
      <c r="AY10" s="159"/>
      <c r="AZ10" s="159"/>
      <c r="BA10" s="159"/>
      <c r="BB10" s="159"/>
      <c r="BC10" s="159"/>
      <c r="BD10" s="159"/>
      <c r="BE10" s="159"/>
      <c r="BF10" s="159"/>
      <c r="BG10" s="159"/>
      <c r="BH10" s="159"/>
      <c r="BI10" s="159"/>
      <c r="BJ10" s="159"/>
      <c r="BK10" s="159"/>
      <c r="BL10" s="159"/>
      <c r="BM10" s="159"/>
      <c r="BN10" s="159"/>
      <c r="BO10" s="159"/>
      <c r="BP10" s="159"/>
      <c r="BQ10" s="159"/>
      <c r="BR10" s="159"/>
      <c r="BS10" s="159"/>
      <c r="BT10" s="159"/>
      <c r="BU10" s="159"/>
      <c r="BV10" s="159"/>
      <c r="BW10" s="159"/>
      <c r="BX10" s="159"/>
      <c r="BY10" s="159"/>
      <c r="BZ10" s="159"/>
      <c r="CA10" s="159"/>
      <c r="CB10" s="159"/>
      <c r="CC10" s="159"/>
      <c r="CD10" s="159"/>
      <c r="CE10" s="159"/>
      <c r="CF10" s="159"/>
      <c r="CG10" s="159"/>
      <c r="CH10" s="159"/>
      <c r="CI10" s="159"/>
      <c r="CJ10" s="159"/>
      <c r="CK10" s="159"/>
      <c r="CL10" s="159"/>
      <c r="CM10" s="159"/>
      <c r="CN10" s="159"/>
      <c r="CO10" s="159"/>
      <c r="CP10" s="159"/>
      <c r="CQ10" s="159"/>
      <c r="CR10" s="159"/>
      <c r="CS10" s="159"/>
      <c r="CT10" s="159"/>
      <c r="CU10" s="159"/>
      <c r="CV10" s="159"/>
      <c r="CW10" s="159"/>
      <c r="CX10" s="159"/>
      <c r="CY10" s="159"/>
      <c r="CZ10" s="159"/>
      <c r="DA10" s="159"/>
      <c r="DB10" s="159"/>
      <c r="DC10" s="159"/>
      <c r="DD10" s="159"/>
      <c r="DE10" s="159"/>
      <c r="DF10" s="159"/>
      <c r="DG10" s="159"/>
      <c r="DH10" s="159"/>
      <c r="DI10" s="159"/>
      <c r="DJ10" s="159"/>
      <c r="DK10" s="159"/>
      <c r="DL10" s="159"/>
      <c r="DM10" s="159"/>
      <c r="DN10" s="159"/>
      <c r="DO10" s="159"/>
      <c r="DP10" s="159"/>
      <c r="DQ10" s="159"/>
      <c r="DR10" s="159"/>
      <c r="DS10" s="159"/>
      <c r="DT10" s="159"/>
      <c r="DU10" s="159"/>
      <c r="DV10" s="159"/>
      <c r="DW10" s="159"/>
      <c r="DX10" s="159"/>
      <c r="DY10" s="159"/>
      <c r="DZ10" s="159"/>
      <c r="EA10" s="159"/>
      <c r="EB10" s="159"/>
      <c r="EC10" s="159"/>
      <c r="ED10" s="159"/>
      <c r="EE10" s="159"/>
      <c r="EF10" s="159"/>
      <c r="EG10" s="159"/>
      <c r="EH10" s="159"/>
      <c r="EI10" s="159"/>
      <c r="EJ10" s="159"/>
      <c r="EK10" s="159"/>
      <c r="EL10" s="159"/>
      <c r="EM10" s="159"/>
      <c r="EN10" s="159"/>
      <c r="EO10" s="159"/>
      <c r="EP10" s="159"/>
      <c r="EQ10" s="159"/>
      <c r="ER10" s="159"/>
      <c r="ES10" s="159"/>
      <c r="ET10" s="159"/>
      <c r="EU10" s="159"/>
      <c r="EV10" s="159"/>
      <c r="EW10" s="159"/>
      <c r="EX10" s="159"/>
      <c r="EY10" s="159"/>
      <c r="EZ10" s="159"/>
      <c r="FA10" s="159"/>
      <c r="FB10" s="159"/>
      <c r="FC10" s="159"/>
      <c r="FD10" s="159"/>
      <c r="FE10" s="159"/>
      <c r="FF10" s="159"/>
      <c r="FG10" s="159"/>
      <c r="FH10" s="159"/>
      <c r="FI10" s="159"/>
      <c r="FJ10" s="159"/>
      <c r="FK10" s="159"/>
      <c r="FL10" s="159"/>
      <c r="FM10" s="159"/>
      <c r="FN10" s="159"/>
      <c r="FO10" s="159"/>
      <c r="FP10" s="159"/>
      <c r="FQ10" s="159"/>
      <c r="FR10" s="159"/>
      <c r="FS10" s="159"/>
      <c r="FT10" s="159"/>
      <c r="FU10" s="159"/>
      <c r="FV10" s="159"/>
      <c r="FW10" s="159"/>
      <c r="FX10" s="159"/>
      <c r="FY10" s="159"/>
      <c r="FZ10" s="159"/>
      <c r="GA10" s="159"/>
      <c r="GB10" s="159"/>
      <c r="GC10" s="159"/>
      <c r="GD10" s="159"/>
      <c r="GE10" s="159"/>
      <c r="GF10" s="159"/>
      <c r="GG10" s="159"/>
      <c r="GH10" s="159"/>
    </row>
    <row r="11" spans="1:201" s="160" customFormat="1" ht="18" customHeight="1">
      <c r="A11" s="135"/>
      <c r="B11" s="136"/>
      <c r="C11" s="136"/>
      <c r="D11" s="138"/>
      <c r="E11" s="136"/>
      <c r="F11" s="139"/>
      <c r="G11" s="139"/>
      <c r="H11" s="139"/>
      <c r="I11" s="139"/>
      <c r="J11" s="140"/>
      <c r="K11" s="141">
        <f>SUM(VerificationForm[[#This Row],[Certification Fee
(if applicable)]:[Textbooks/ Manuals Fees
(if applicable)]])</f>
        <v>0</v>
      </c>
      <c r="L11" s="142"/>
      <c r="M11" s="142"/>
      <c r="N11" s="144"/>
      <c r="O11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11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11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11" s="119" t="str">
        <f>IF(OR(ISBLANK($B$5),ISBLANK(VerificationForm[[#This Row],[Employee First Name]])),"",
_xlfn.XLOOKUP($B$5,Table6[COUNTY],Table6[DED REGION]))</f>
        <v/>
      </c>
      <c r="S11" s="119" t="str">
        <f>IF(OR(ISBLANK($B$5),ISBLANK(VerificationForm[[#This Row],[Employee First Name]])),"",
_xlfn.XLOOKUP($B$5,Table6[COUNTY],Table6[Points]))</f>
        <v/>
      </c>
      <c r="T11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11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11" s="156" t="str">
        <f>IF(VerificationForm[[#This Row],[Wage Increase to Training Cost Score]]="","",SUM(VerificationForm[[#This Row],[County Economic Distress Score]:[Wage Increase to Training Cost Score]]))</f>
        <v/>
      </c>
      <c r="W11" s="157"/>
      <c r="X11" s="157"/>
      <c r="Y11" s="158"/>
      <c r="Z11" s="117" t="str">
        <f>IF(NOT(ISBLANK(VerificationForm[[#This Row],[Employee First Name]])),#REF!,"")</f>
        <v/>
      </c>
      <c r="AA11" s="118" t="str">
        <f>IF(NOT(ISBLANK(VerificationForm[[#This Row],[Employee First Name]])),$B$2,"")</f>
        <v/>
      </c>
      <c r="AB11" s="119" t="str">
        <f>IF(NOT(ISBLANK(VerificationForm[[#This Row],[Employee First Name]])),$B$4,"")</f>
        <v/>
      </c>
      <c r="AC11" s="119" t="str">
        <f>IF(NOT(ISBLANK(VerificationForm[[#This Row],[Employee Last Name]])),$B$5,"")</f>
        <v/>
      </c>
      <c r="AD11" s="120" t="str">
        <f>IF(NOT(ISBLANK(VerificationForm[[#This Row],[Employee Last Name]])),CONCATENATE(VerificationForm[[#This Row],[Employee First Name]]," ",VerificationForm[[#This Row],[Employee Last Name]]),"")</f>
        <v/>
      </c>
      <c r="AE11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  <c r="AF11" s="159"/>
      <c r="AG11" s="159"/>
      <c r="AH11" s="159"/>
      <c r="AI11" s="159"/>
      <c r="AJ11" s="159"/>
      <c r="AK11" s="159"/>
      <c r="AL11" s="159"/>
      <c r="AM11" s="159"/>
      <c r="AN11" s="159"/>
      <c r="AO11" s="159"/>
      <c r="AP11" s="159"/>
      <c r="AQ11" s="159"/>
      <c r="AR11" s="159"/>
      <c r="AS11" s="159"/>
      <c r="AT11" s="159"/>
      <c r="AU11" s="159"/>
      <c r="AV11" s="159"/>
      <c r="AW11" s="159"/>
      <c r="AX11" s="159"/>
      <c r="AY11" s="159"/>
      <c r="AZ11" s="159"/>
      <c r="BA11" s="159"/>
      <c r="BB11" s="159"/>
      <c r="BC11" s="159"/>
      <c r="BD11" s="159"/>
      <c r="BE11" s="159"/>
      <c r="BF11" s="159"/>
      <c r="BG11" s="159"/>
      <c r="BH11" s="159"/>
      <c r="BI11" s="159"/>
      <c r="BJ11" s="159"/>
      <c r="BK11" s="159"/>
      <c r="BL11" s="159"/>
      <c r="BM11" s="159"/>
      <c r="BN11" s="159"/>
      <c r="BO11" s="159"/>
      <c r="BP11" s="159"/>
      <c r="BQ11" s="159"/>
      <c r="BR11" s="159"/>
      <c r="BS11" s="159"/>
      <c r="BT11" s="159"/>
      <c r="BU11" s="159"/>
      <c r="BV11" s="159"/>
      <c r="BW11" s="159"/>
      <c r="BX11" s="159"/>
      <c r="BY11" s="159"/>
      <c r="BZ11" s="159"/>
      <c r="CA11" s="159"/>
      <c r="CB11" s="159"/>
      <c r="CC11" s="159"/>
      <c r="CD11" s="159"/>
      <c r="CE11" s="159"/>
      <c r="CF11" s="159"/>
      <c r="CG11" s="159"/>
      <c r="CH11" s="159"/>
      <c r="CI11" s="159"/>
      <c r="CJ11" s="159"/>
      <c r="CK11" s="159"/>
      <c r="CL11" s="159"/>
      <c r="CM11" s="159"/>
      <c r="CN11" s="159"/>
      <c r="CO11" s="159"/>
      <c r="CP11" s="159"/>
      <c r="CQ11" s="159"/>
      <c r="CR11" s="159"/>
      <c r="CS11" s="159"/>
      <c r="CT11" s="159"/>
      <c r="CU11" s="159"/>
      <c r="CV11" s="159"/>
      <c r="CW11" s="159"/>
      <c r="CX11" s="159"/>
      <c r="CY11" s="159"/>
      <c r="CZ11" s="159"/>
      <c r="DA11" s="159"/>
      <c r="DB11" s="159"/>
      <c r="DC11" s="159"/>
      <c r="DD11" s="159"/>
      <c r="DE11" s="159"/>
      <c r="DF11" s="159"/>
      <c r="DG11" s="159"/>
      <c r="DH11" s="159"/>
      <c r="DI11" s="159"/>
      <c r="DJ11" s="159"/>
      <c r="DK11" s="159"/>
      <c r="DL11" s="159"/>
      <c r="DM11" s="159"/>
      <c r="DN11" s="159"/>
      <c r="DO11" s="159"/>
      <c r="DP11" s="159"/>
      <c r="DQ11" s="159"/>
      <c r="DR11" s="159"/>
      <c r="DS11" s="159"/>
      <c r="DT11" s="159"/>
      <c r="DU11" s="159"/>
      <c r="DV11" s="159"/>
      <c r="DW11" s="159"/>
      <c r="DX11" s="159"/>
      <c r="DY11" s="159"/>
      <c r="DZ11" s="159"/>
      <c r="EA11" s="159"/>
      <c r="EB11" s="159"/>
      <c r="EC11" s="159"/>
      <c r="ED11" s="159"/>
      <c r="EE11" s="159"/>
      <c r="EF11" s="159"/>
      <c r="EG11" s="159"/>
      <c r="EH11" s="159"/>
      <c r="EI11" s="159"/>
      <c r="EJ11" s="159"/>
      <c r="EK11" s="159"/>
      <c r="EL11" s="159"/>
      <c r="EM11" s="159"/>
      <c r="EN11" s="159"/>
      <c r="EO11" s="159"/>
      <c r="EP11" s="159"/>
      <c r="EQ11" s="159"/>
      <c r="ER11" s="159"/>
      <c r="ES11" s="159"/>
      <c r="ET11" s="159"/>
      <c r="EU11" s="159"/>
      <c r="EV11" s="159"/>
      <c r="EW11" s="159"/>
      <c r="EX11" s="159"/>
      <c r="EY11" s="159"/>
      <c r="EZ11" s="159"/>
      <c r="FA11" s="159"/>
      <c r="FB11" s="159"/>
      <c r="FC11" s="159"/>
      <c r="FD11" s="159"/>
      <c r="FE11" s="159"/>
      <c r="FF11" s="159"/>
      <c r="FG11" s="159"/>
      <c r="FH11" s="159"/>
      <c r="FI11" s="159"/>
      <c r="FJ11" s="159"/>
      <c r="FK11" s="159"/>
      <c r="FL11" s="159"/>
      <c r="FM11" s="159"/>
      <c r="FN11" s="159"/>
      <c r="FO11" s="159"/>
      <c r="FP11" s="159"/>
      <c r="FQ11" s="159"/>
      <c r="FR11" s="159"/>
      <c r="FS11" s="159"/>
      <c r="FT11" s="159"/>
      <c r="FU11" s="159"/>
      <c r="FV11" s="159"/>
      <c r="FW11" s="159"/>
      <c r="FX11" s="159"/>
      <c r="FY11" s="159"/>
      <c r="FZ11" s="159"/>
      <c r="GA11" s="159"/>
      <c r="GB11" s="159"/>
      <c r="GC11" s="159"/>
      <c r="GD11" s="159"/>
      <c r="GE11" s="159"/>
      <c r="GF11" s="159"/>
      <c r="GG11" s="159"/>
      <c r="GH11" s="159"/>
    </row>
    <row r="12" spans="1:201" s="164" customFormat="1" ht="18" customHeight="1">
      <c r="A12" s="135"/>
      <c r="B12" s="136"/>
      <c r="C12" s="136"/>
      <c r="D12" s="136"/>
      <c r="E12" s="136"/>
      <c r="F12" s="139"/>
      <c r="G12" s="139"/>
      <c r="H12" s="139"/>
      <c r="I12" s="139"/>
      <c r="J12" s="140"/>
      <c r="K12" s="141">
        <f>SUM(VerificationForm[[#This Row],[Certification Fee
(if applicable)]:[Textbooks/ Manuals Fees
(if applicable)]])</f>
        <v>0</v>
      </c>
      <c r="L12" s="142"/>
      <c r="M12" s="142"/>
      <c r="N12" s="144"/>
      <c r="O12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12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12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12" s="119" t="str">
        <f>IF(OR(ISBLANK($B$5),ISBLANK(VerificationForm[[#This Row],[Employee First Name]])),"",
_xlfn.XLOOKUP($B$5,Table6[COUNTY],Table6[DED REGION]))</f>
        <v/>
      </c>
      <c r="S12" s="119" t="str">
        <f>IF(OR(ISBLANK($B$5),ISBLANK(VerificationForm[[#This Row],[Employee First Name]])),"",
_xlfn.XLOOKUP($B$5,Table6[COUNTY],Table6[Points]))</f>
        <v/>
      </c>
      <c r="T12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12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12" s="156" t="str">
        <f>IF(VerificationForm[[#This Row],[Wage Increase to Training Cost Score]]="","",SUM(VerificationForm[[#This Row],[County Economic Distress Score]:[Wage Increase to Training Cost Score]]))</f>
        <v/>
      </c>
      <c r="W12" s="161"/>
      <c r="X12" s="161"/>
      <c r="Y12" s="162"/>
      <c r="Z12" s="117" t="str">
        <f>IF(NOT(ISBLANK(VerificationForm[[#This Row],[Employee First Name]])),#REF!,"")</f>
        <v/>
      </c>
      <c r="AA12" s="118" t="str">
        <f>IF(NOT(ISBLANK(VerificationForm[[#This Row],[Employee First Name]])),$B$2,"")</f>
        <v/>
      </c>
      <c r="AB12" s="119" t="str">
        <f>IF(NOT(ISBLANK(VerificationForm[[#This Row],[Employee First Name]])),$B$4,"")</f>
        <v/>
      </c>
      <c r="AC12" s="119" t="str">
        <f>IF(NOT(ISBLANK(VerificationForm[[#This Row],[Employee Last Name]])),$B$5,"")</f>
        <v/>
      </c>
      <c r="AD12" s="120" t="str">
        <f>IF(NOT(ISBLANK(VerificationForm[[#This Row],[Employee Last Name]])),CONCATENATE(VerificationForm[[#This Row],[Employee First Name]]," ",VerificationForm[[#This Row],[Employee Last Name]]),"")</f>
        <v/>
      </c>
      <c r="AE12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  <c r="AF12" s="163"/>
      <c r="AG12" s="163"/>
      <c r="AH12" s="163"/>
      <c r="AI12" s="163"/>
      <c r="AJ12" s="163"/>
      <c r="AK12" s="163"/>
      <c r="AL12" s="163"/>
      <c r="AM12" s="163"/>
      <c r="AN12" s="163"/>
      <c r="AO12" s="163"/>
      <c r="AP12" s="163"/>
      <c r="AQ12" s="163"/>
      <c r="AR12" s="163"/>
      <c r="AS12" s="163"/>
      <c r="AT12" s="163"/>
      <c r="AU12" s="163"/>
      <c r="AV12" s="163"/>
      <c r="AW12" s="163"/>
      <c r="AX12" s="163"/>
      <c r="AY12" s="163"/>
      <c r="AZ12" s="163"/>
      <c r="BA12" s="163"/>
      <c r="BB12" s="163"/>
      <c r="BC12" s="163"/>
      <c r="BD12" s="163"/>
      <c r="BE12" s="163"/>
      <c r="BF12" s="163"/>
      <c r="BG12" s="163"/>
      <c r="BH12" s="163"/>
      <c r="BI12" s="163"/>
      <c r="BJ12" s="163"/>
      <c r="BK12" s="163"/>
      <c r="BL12" s="163"/>
      <c r="BM12" s="163"/>
      <c r="BN12" s="163"/>
      <c r="BO12" s="163"/>
      <c r="BP12" s="163"/>
      <c r="BQ12" s="163"/>
      <c r="BR12" s="163"/>
      <c r="BS12" s="163"/>
      <c r="BT12" s="163"/>
      <c r="BU12" s="163"/>
      <c r="BV12" s="163"/>
      <c r="BW12" s="163"/>
      <c r="BX12" s="163"/>
      <c r="BY12" s="163"/>
      <c r="BZ12" s="163"/>
      <c r="CA12" s="163"/>
      <c r="CB12" s="163"/>
      <c r="CC12" s="163"/>
      <c r="CD12" s="163"/>
      <c r="CE12" s="163"/>
      <c r="CF12" s="163"/>
      <c r="CG12" s="163"/>
      <c r="CH12" s="163"/>
      <c r="CI12" s="163"/>
      <c r="CJ12" s="163"/>
      <c r="CK12" s="163"/>
      <c r="CL12" s="163"/>
      <c r="CM12" s="163"/>
      <c r="CN12" s="163"/>
      <c r="CO12" s="163"/>
      <c r="CP12" s="163"/>
      <c r="CQ12" s="163"/>
      <c r="CR12" s="163"/>
      <c r="CS12" s="163"/>
      <c r="CT12" s="163"/>
      <c r="CU12" s="163"/>
      <c r="CV12" s="163"/>
      <c r="CW12" s="163"/>
      <c r="CX12" s="163"/>
      <c r="CY12" s="163"/>
      <c r="CZ12" s="163"/>
      <c r="DA12" s="163"/>
      <c r="DB12" s="163"/>
      <c r="DC12" s="163"/>
      <c r="DD12" s="163"/>
      <c r="DE12" s="163"/>
      <c r="DF12" s="163"/>
      <c r="DG12" s="163"/>
      <c r="DH12" s="163"/>
      <c r="DI12" s="163"/>
      <c r="DJ12" s="163"/>
      <c r="DK12" s="163"/>
      <c r="DL12" s="163"/>
      <c r="DM12" s="163"/>
      <c r="DN12" s="163"/>
      <c r="DO12" s="163"/>
      <c r="DP12" s="163"/>
      <c r="DQ12" s="163"/>
      <c r="DR12" s="163"/>
      <c r="DS12" s="163"/>
      <c r="DT12" s="163"/>
      <c r="DU12" s="163"/>
      <c r="DV12" s="163"/>
      <c r="DW12" s="163"/>
      <c r="DX12" s="163"/>
      <c r="DY12" s="163"/>
      <c r="DZ12" s="163"/>
      <c r="EA12" s="163"/>
      <c r="EB12" s="163"/>
      <c r="EC12" s="163"/>
      <c r="ED12" s="163"/>
      <c r="EE12" s="163"/>
      <c r="EF12" s="163"/>
      <c r="EG12" s="163"/>
      <c r="EH12" s="163"/>
      <c r="EI12" s="163"/>
      <c r="EJ12" s="163"/>
      <c r="EK12" s="163"/>
      <c r="EL12" s="163"/>
      <c r="EM12" s="163"/>
      <c r="EN12" s="163"/>
      <c r="EO12" s="163"/>
      <c r="EP12" s="163"/>
      <c r="EQ12" s="163"/>
      <c r="ER12" s="163"/>
      <c r="ES12" s="163"/>
      <c r="ET12" s="163"/>
      <c r="EU12" s="163"/>
      <c r="EV12" s="163"/>
      <c r="EW12" s="163"/>
      <c r="EX12" s="163"/>
      <c r="EY12" s="163"/>
      <c r="EZ12" s="163"/>
      <c r="FA12" s="163"/>
      <c r="FB12" s="163"/>
      <c r="FC12" s="163"/>
      <c r="FD12" s="163"/>
      <c r="FE12" s="163"/>
      <c r="FF12" s="163"/>
      <c r="FG12" s="163"/>
      <c r="FH12" s="163"/>
      <c r="FI12" s="163"/>
      <c r="FJ12" s="163"/>
      <c r="FK12" s="163"/>
      <c r="FL12" s="163"/>
      <c r="FM12" s="163"/>
      <c r="FN12" s="163"/>
      <c r="FO12" s="163"/>
      <c r="FP12" s="163"/>
      <c r="FQ12" s="163"/>
      <c r="FR12" s="163"/>
      <c r="FS12" s="163"/>
      <c r="FT12" s="163"/>
      <c r="FU12" s="163"/>
      <c r="FV12" s="163"/>
      <c r="FW12" s="163"/>
      <c r="FX12" s="163"/>
      <c r="FY12" s="163"/>
      <c r="FZ12" s="163"/>
      <c r="GA12" s="163"/>
      <c r="GB12" s="163"/>
      <c r="GC12" s="163"/>
      <c r="GD12" s="163"/>
      <c r="GE12" s="163"/>
      <c r="GF12" s="163"/>
      <c r="GG12" s="163"/>
      <c r="GH12" s="163"/>
    </row>
    <row r="13" spans="1:201" s="164" customFormat="1" ht="18" customHeight="1">
      <c r="A13" s="135"/>
      <c r="B13" s="136"/>
      <c r="C13" s="136"/>
      <c r="D13" s="136"/>
      <c r="E13" s="136"/>
      <c r="F13" s="145"/>
      <c r="G13" s="145"/>
      <c r="H13" s="145"/>
      <c r="I13" s="145"/>
      <c r="J13" s="146"/>
      <c r="K13" s="147">
        <f>SUM(VerificationForm[[#This Row],[Certification Fee
(if applicable)]:[Textbooks/ Manuals Fees
(if applicable)]])</f>
        <v>0</v>
      </c>
      <c r="L13" s="148"/>
      <c r="M13" s="148"/>
      <c r="N13" s="143"/>
      <c r="O13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13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13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13" s="119" t="str">
        <f>IF(OR(ISBLANK($B$5),ISBLANK(VerificationForm[[#This Row],[Employee First Name]])),"",
_xlfn.XLOOKUP($B$5,Table6[COUNTY],Table6[DED REGION]))</f>
        <v/>
      </c>
      <c r="S13" s="119" t="str">
        <f>IF(OR(ISBLANK($B$5),ISBLANK(VerificationForm[[#This Row],[Employee First Name]])),"",
_xlfn.XLOOKUP($B$5,Table6[COUNTY],Table6[Points]))</f>
        <v/>
      </c>
      <c r="T13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13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13" s="156" t="str">
        <f>IF(VerificationForm[[#This Row],[Wage Increase to Training Cost Score]]="","",SUM(VerificationForm[[#This Row],[County Economic Distress Score]:[Wage Increase to Training Cost Score]]))</f>
        <v/>
      </c>
      <c r="W13" s="161"/>
      <c r="X13" s="161"/>
      <c r="Y13" s="162"/>
      <c r="Z13" s="117" t="str">
        <f>IF(NOT(ISBLANK(VerificationForm[[#This Row],[Employee First Name]])),#REF!,"")</f>
        <v/>
      </c>
      <c r="AA13" s="118" t="str">
        <f>IF(NOT(ISBLANK(VerificationForm[[#This Row],[Employee First Name]])),$B$2,"")</f>
        <v/>
      </c>
      <c r="AB13" s="119" t="str">
        <f>IF(NOT(ISBLANK(VerificationForm[[#This Row],[Employee First Name]])),$B$4,"")</f>
        <v/>
      </c>
      <c r="AC13" s="119" t="str">
        <f>IF(NOT(ISBLANK(VerificationForm[[#This Row],[Employee Last Name]])),$B$5,"")</f>
        <v/>
      </c>
      <c r="AD13" s="120" t="str">
        <f>IF(NOT(ISBLANK(VerificationForm[[#This Row],[Employee Last Name]])),CONCATENATE(VerificationForm[[#This Row],[Employee First Name]]," ",VerificationForm[[#This Row],[Employee Last Name]]),"")</f>
        <v/>
      </c>
      <c r="AE13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  <c r="AF13" s="163"/>
      <c r="AG13" s="163"/>
      <c r="AH13" s="163"/>
      <c r="AI13" s="163"/>
      <c r="AJ13" s="163"/>
      <c r="AK13" s="163"/>
      <c r="AL13" s="163"/>
      <c r="AM13" s="163"/>
      <c r="AN13" s="163"/>
      <c r="AO13" s="163"/>
      <c r="AP13" s="163"/>
      <c r="AQ13" s="163"/>
      <c r="AR13" s="163"/>
      <c r="AS13" s="163"/>
      <c r="AT13" s="163"/>
      <c r="AU13" s="163"/>
      <c r="AV13" s="163"/>
      <c r="AW13" s="163"/>
      <c r="AX13" s="163"/>
      <c r="AY13" s="163"/>
      <c r="AZ13" s="163"/>
      <c r="BA13" s="163"/>
      <c r="BB13" s="163"/>
      <c r="BC13" s="163"/>
      <c r="BD13" s="163"/>
      <c r="BE13" s="163"/>
      <c r="BF13" s="163"/>
      <c r="BG13" s="163"/>
      <c r="BH13" s="163"/>
      <c r="BI13" s="163"/>
      <c r="BJ13" s="163"/>
      <c r="BK13" s="163"/>
      <c r="BL13" s="163"/>
      <c r="BM13" s="163"/>
      <c r="BN13" s="163"/>
      <c r="BO13" s="163"/>
      <c r="BP13" s="163"/>
      <c r="BQ13" s="163"/>
      <c r="BR13" s="163"/>
      <c r="BS13" s="163"/>
      <c r="BT13" s="163"/>
      <c r="BU13" s="163"/>
      <c r="BV13" s="163"/>
      <c r="BW13" s="163"/>
      <c r="BX13" s="163"/>
      <c r="BY13" s="163"/>
      <c r="BZ13" s="163"/>
      <c r="CA13" s="163"/>
      <c r="CB13" s="163"/>
      <c r="CC13" s="163"/>
      <c r="CD13" s="163"/>
      <c r="CE13" s="163"/>
      <c r="CF13" s="163"/>
      <c r="CG13" s="163"/>
      <c r="CH13" s="163"/>
      <c r="CI13" s="163"/>
      <c r="CJ13" s="163"/>
      <c r="CK13" s="163"/>
      <c r="CL13" s="163"/>
      <c r="CM13" s="163"/>
      <c r="CN13" s="163"/>
      <c r="CO13" s="163"/>
      <c r="CP13" s="163"/>
      <c r="CQ13" s="163"/>
      <c r="CR13" s="163"/>
      <c r="CS13" s="163"/>
      <c r="CT13" s="163"/>
      <c r="CU13" s="163"/>
      <c r="CV13" s="163"/>
      <c r="CW13" s="163"/>
      <c r="CX13" s="163"/>
      <c r="CY13" s="163"/>
      <c r="CZ13" s="163"/>
      <c r="DA13" s="163"/>
      <c r="DB13" s="163"/>
      <c r="DC13" s="163"/>
      <c r="DD13" s="163"/>
      <c r="DE13" s="163"/>
      <c r="DF13" s="163"/>
      <c r="DG13" s="163"/>
      <c r="DH13" s="163"/>
      <c r="DI13" s="163"/>
      <c r="DJ13" s="163"/>
      <c r="DK13" s="163"/>
      <c r="DL13" s="163"/>
      <c r="DM13" s="163"/>
      <c r="DN13" s="163"/>
      <c r="DO13" s="163"/>
      <c r="DP13" s="163"/>
      <c r="DQ13" s="163"/>
      <c r="DR13" s="163"/>
      <c r="DS13" s="163"/>
      <c r="DT13" s="163"/>
      <c r="DU13" s="163"/>
      <c r="DV13" s="163"/>
      <c r="DW13" s="163"/>
      <c r="DX13" s="163"/>
      <c r="DY13" s="163"/>
      <c r="DZ13" s="163"/>
      <c r="EA13" s="163"/>
      <c r="EB13" s="163"/>
      <c r="EC13" s="163"/>
      <c r="ED13" s="163"/>
      <c r="EE13" s="163"/>
      <c r="EF13" s="163"/>
      <c r="EG13" s="163"/>
      <c r="EH13" s="163"/>
      <c r="EI13" s="163"/>
      <c r="EJ13" s="163"/>
      <c r="EK13" s="163"/>
      <c r="EL13" s="163"/>
      <c r="EM13" s="163"/>
      <c r="EN13" s="163"/>
      <c r="EO13" s="163"/>
      <c r="EP13" s="163"/>
      <c r="EQ13" s="163"/>
      <c r="ER13" s="163"/>
      <c r="ES13" s="163"/>
      <c r="ET13" s="163"/>
      <c r="EU13" s="163"/>
      <c r="EV13" s="163"/>
      <c r="EW13" s="163"/>
      <c r="EX13" s="163"/>
      <c r="EY13" s="163"/>
      <c r="EZ13" s="163"/>
      <c r="FA13" s="163"/>
      <c r="FB13" s="163"/>
      <c r="FC13" s="163"/>
      <c r="FD13" s="163"/>
      <c r="FE13" s="163"/>
      <c r="FF13" s="163"/>
      <c r="FG13" s="163"/>
      <c r="FH13" s="163"/>
      <c r="FI13" s="163"/>
      <c r="FJ13" s="163"/>
      <c r="FK13" s="163"/>
      <c r="FL13" s="163"/>
      <c r="FM13" s="163"/>
      <c r="FN13" s="163"/>
      <c r="FO13" s="163"/>
      <c r="FP13" s="163"/>
      <c r="FQ13" s="163"/>
      <c r="FR13" s="163"/>
      <c r="FS13" s="163"/>
      <c r="FT13" s="163"/>
      <c r="FU13" s="163"/>
      <c r="FV13" s="163"/>
      <c r="FW13" s="163"/>
      <c r="FX13" s="163"/>
      <c r="FY13" s="163"/>
      <c r="FZ13" s="163"/>
      <c r="GA13" s="163"/>
      <c r="GB13" s="163"/>
      <c r="GC13" s="163"/>
      <c r="GD13" s="163"/>
      <c r="GE13" s="163"/>
      <c r="GF13" s="163"/>
      <c r="GG13" s="163"/>
      <c r="GH13" s="163"/>
    </row>
    <row r="14" spans="1:201" s="164" customFormat="1" ht="18" customHeight="1">
      <c r="A14" s="135"/>
      <c r="B14" s="136"/>
      <c r="C14" s="136"/>
      <c r="D14" s="136"/>
      <c r="E14" s="136"/>
      <c r="F14" s="145"/>
      <c r="G14" s="145"/>
      <c r="H14" s="145"/>
      <c r="I14" s="145"/>
      <c r="J14" s="146"/>
      <c r="K14" s="147">
        <f>SUM(VerificationForm[[#This Row],[Certification Fee
(if applicable)]:[Textbooks/ Manuals Fees
(if applicable)]])</f>
        <v>0</v>
      </c>
      <c r="L14" s="148"/>
      <c r="M14" s="148"/>
      <c r="N14" s="143"/>
      <c r="O14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14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14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14" s="119" t="str">
        <f>IF(OR(ISBLANK($B$5),ISBLANK(VerificationForm[[#This Row],[Employee First Name]])),"",
_xlfn.XLOOKUP($B$5,Table6[COUNTY],Table6[DED REGION]))</f>
        <v/>
      </c>
      <c r="S14" s="119" t="str">
        <f>IF(OR(ISBLANK($B$5),ISBLANK(VerificationForm[[#This Row],[Employee First Name]])),"",
_xlfn.XLOOKUP($B$5,Table6[COUNTY],Table6[Points]))</f>
        <v/>
      </c>
      <c r="T14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14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14" s="156" t="str">
        <f>IF(VerificationForm[[#This Row],[Wage Increase to Training Cost Score]]="","",SUM(VerificationForm[[#This Row],[County Economic Distress Score]:[Wage Increase to Training Cost Score]]))</f>
        <v/>
      </c>
      <c r="W14" s="161"/>
      <c r="X14" s="161"/>
      <c r="Y14" s="162"/>
      <c r="Z14" s="117" t="str">
        <f>IF(NOT(ISBLANK(VerificationForm[[#This Row],[Employee First Name]])),#REF!,"")</f>
        <v/>
      </c>
      <c r="AA14" s="118" t="str">
        <f>IF(NOT(ISBLANK(VerificationForm[[#This Row],[Employee First Name]])),$B$2,"")</f>
        <v/>
      </c>
      <c r="AB14" s="119" t="str">
        <f>IF(NOT(ISBLANK(VerificationForm[[#This Row],[Employee First Name]])),$B$4,"")</f>
        <v/>
      </c>
      <c r="AC14" s="119" t="str">
        <f>IF(NOT(ISBLANK(VerificationForm[[#This Row],[Employee Last Name]])),$B$5,"")</f>
        <v/>
      </c>
      <c r="AD14" s="120" t="str">
        <f>IF(NOT(ISBLANK(VerificationForm[[#This Row],[Employee Last Name]])),CONCATENATE(VerificationForm[[#This Row],[Employee First Name]]," ",VerificationForm[[#This Row],[Employee Last Name]]),"")</f>
        <v/>
      </c>
      <c r="AE14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  <c r="AF14" s="163"/>
      <c r="AG14" s="163"/>
      <c r="AH14" s="163"/>
      <c r="AI14" s="163"/>
      <c r="AJ14" s="163"/>
      <c r="AK14" s="163"/>
      <c r="AL14" s="163"/>
      <c r="AM14" s="163"/>
      <c r="AN14" s="163"/>
      <c r="AO14" s="163"/>
      <c r="AP14" s="163"/>
      <c r="AQ14" s="163"/>
      <c r="AR14" s="163"/>
      <c r="AS14" s="163"/>
      <c r="AT14" s="163"/>
      <c r="AU14" s="163"/>
      <c r="AV14" s="163"/>
      <c r="AW14" s="163"/>
      <c r="AX14" s="163"/>
      <c r="AY14" s="163"/>
      <c r="AZ14" s="163"/>
      <c r="BA14" s="163"/>
      <c r="BB14" s="163"/>
      <c r="BC14" s="163"/>
      <c r="BD14" s="163"/>
      <c r="BE14" s="163"/>
      <c r="BF14" s="163"/>
      <c r="BG14" s="163"/>
      <c r="BH14" s="163"/>
      <c r="BI14" s="163"/>
      <c r="BJ14" s="163"/>
      <c r="BK14" s="163"/>
      <c r="BL14" s="163"/>
      <c r="BM14" s="163"/>
      <c r="BN14" s="163"/>
      <c r="BO14" s="163"/>
      <c r="BP14" s="163"/>
      <c r="BQ14" s="163"/>
      <c r="BR14" s="163"/>
      <c r="BS14" s="163"/>
      <c r="BT14" s="163"/>
      <c r="BU14" s="163"/>
      <c r="BV14" s="163"/>
      <c r="BW14" s="163"/>
      <c r="BX14" s="163"/>
      <c r="BY14" s="163"/>
      <c r="BZ14" s="163"/>
      <c r="CA14" s="163"/>
      <c r="CB14" s="163"/>
      <c r="CC14" s="163"/>
      <c r="CD14" s="163"/>
      <c r="CE14" s="163"/>
      <c r="CF14" s="163"/>
      <c r="CG14" s="163"/>
      <c r="CH14" s="163"/>
      <c r="CI14" s="163"/>
      <c r="CJ14" s="163"/>
      <c r="CK14" s="163"/>
      <c r="CL14" s="163"/>
      <c r="CM14" s="163"/>
      <c r="CN14" s="163"/>
      <c r="CO14" s="163"/>
      <c r="CP14" s="163"/>
      <c r="CQ14" s="163"/>
      <c r="CR14" s="163"/>
      <c r="CS14" s="163"/>
      <c r="CT14" s="163"/>
      <c r="CU14" s="163"/>
      <c r="CV14" s="163"/>
      <c r="CW14" s="163"/>
      <c r="CX14" s="163"/>
      <c r="CY14" s="163"/>
      <c r="CZ14" s="163"/>
      <c r="DA14" s="163"/>
      <c r="DB14" s="163"/>
      <c r="DC14" s="163"/>
      <c r="DD14" s="163"/>
      <c r="DE14" s="163"/>
      <c r="DF14" s="163"/>
      <c r="DG14" s="163"/>
      <c r="DH14" s="163"/>
      <c r="DI14" s="163"/>
      <c r="DJ14" s="163"/>
      <c r="DK14" s="163"/>
      <c r="DL14" s="163"/>
      <c r="DM14" s="163"/>
      <c r="DN14" s="163"/>
      <c r="DO14" s="163"/>
      <c r="DP14" s="163"/>
      <c r="DQ14" s="163"/>
      <c r="DR14" s="163"/>
      <c r="DS14" s="163"/>
      <c r="DT14" s="163"/>
      <c r="DU14" s="163"/>
      <c r="DV14" s="163"/>
      <c r="DW14" s="163"/>
      <c r="DX14" s="163"/>
      <c r="DY14" s="163"/>
      <c r="DZ14" s="163"/>
      <c r="EA14" s="163"/>
      <c r="EB14" s="163"/>
      <c r="EC14" s="163"/>
      <c r="ED14" s="163"/>
      <c r="EE14" s="163"/>
      <c r="EF14" s="163"/>
      <c r="EG14" s="163"/>
      <c r="EH14" s="163"/>
      <c r="EI14" s="163"/>
      <c r="EJ14" s="163"/>
      <c r="EK14" s="163"/>
      <c r="EL14" s="163"/>
      <c r="EM14" s="163"/>
      <c r="EN14" s="163"/>
      <c r="EO14" s="163"/>
      <c r="EP14" s="163"/>
      <c r="EQ14" s="163"/>
      <c r="ER14" s="163"/>
      <c r="ES14" s="163"/>
      <c r="ET14" s="163"/>
      <c r="EU14" s="163"/>
      <c r="EV14" s="163"/>
      <c r="EW14" s="163"/>
      <c r="EX14" s="163"/>
      <c r="EY14" s="163"/>
      <c r="EZ14" s="163"/>
      <c r="FA14" s="163"/>
      <c r="FB14" s="163"/>
      <c r="FC14" s="163"/>
      <c r="FD14" s="163"/>
      <c r="FE14" s="163"/>
      <c r="FF14" s="163"/>
      <c r="FG14" s="163"/>
      <c r="FH14" s="163"/>
      <c r="FI14" s="163"/>
      <c r="FJ14" s="163"/>
      <c r="FK14" s="163"/>
      <c r="FL14" s="163"/>
      <c r="FM14" s="163"/>
      <c r="FN14" s="163"/>
      <c r="FO14" s="163"/>
      <c r="FP14" s="163"/>
      <c r="FQ14" s="163"/>
      <c r="FR14" s="163"/>
      <c r="FS14" s="163"/>
      <c r="FT14" s="163"/>
      <c r="FU14" s="163"/>
      <c r="FV14" s="163"/>
      <c r="FW14" s="163"/>
      <c r="FX14" s="163"/>
      <c r="FY14" s="163"/>
      <c r="FZ14" s="163"/>
      <c r="GA14" s="163"/>
      <c r="GB14" s="163"/>
      <c r="GC14" s="163"/>
      <c r="GD14" s="163"/>
      <c r="GE14" s="163"/>
      <c r="GF14" s="163"/>
      <c r="GG14" s="163"/>
      <c r="GH14" s="163"/>
    </row>
    <row r="15" spans="1:201" s="164" customFormat="1" ht="18" customHeight="1">
      <c r="A15" s="135"/>
      <c r="B15" s="136"/>
      <c r="C15" s="136"/>
      <c r="D15" s="136"/>
      <c r="E15" s="136"/>
      <c r="F15" s="145"/>
      <c r="G15" s="145"/>
      <c r="H15" s="145"/>
      <c r="I15" s="145"/>
      <c r="J15" s="146"/>
      <c r="K15" s="147">
        <f>SUM(VerificationForm[[#This Row],[Certification Fee
(if applicable)]:[Textbooks/ Manuals Fees
(if applicable)]])</f>
        <v>0</v>
      </c>
      <c r="L15" s="148"/>
      <c r="M15" s="148"/>
      <c r="N15" s="143"/>
      <c r="O15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15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15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15" s="119" t="str">
        <f>IF(OR(ISBLANK($B$5),ISBLANK(VerificationForm[[#This Row],[Employee First Name]])),"",
_xlfn.XLOOKUP($B$5,Table6[COUNTY],Table6[DED REGION]))</f>
        <v/>
      </c>
      <c r="S15" s="119" t="str">
        <f>IF(OR(ISBLANK($B$5),ISBLANK(VerificationForm[[#This Row],[Employee First Name]])),"",
_xlfn.XLOOKUP($B$5,Table6[COUNTY],Table6[Points]))</f>
        <v/>
      </c>
      <c r="T15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15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15" s="156" t="str">
        <f>IF(VerificationForm[[#This Row],[Wage Increase to Training Cost Score]]="","",SUM(VerificationForm[[#This Row],[County Economic Distress Score]:[Wage Increase to Training Cost Score]]))</f>
        <v/>
      </c>
      <c r="W15" s="161"/>
      <c r="X15" s="161"/>
      <c r="Y15" s="162"/>
      <c r="Z15" s="117" t="str">
        <f>IF(NOT(ISBLANK(VerificationForm[[#This Row],[Employee First Name]])),#REF!,"")</f>
        <v/>
      </c>
      <c r="AA15" s="118" t="str">
        <f>IF(NOT(ISBLANK(VerificationForm[[#This Row],[Employee First Name]])),$B$2,"")</f>
        <v/>
      </c>
      <c r="AB15" s="119" t="str">
        <f>IF(NOT(ISBLANK(VerificationForm[[#This Row],[Employee First Name]])),$B$4,"")</f>
        <v/>
      </c>
      <c r="AC15" s="119" t="str">
        <f>IF(NOT(ISBLANK(VerificationForm[[#This Row],[Employee Last Name]])),$B$5,"")</f>
        <v/>
      </c>
      <c r="AD15" s="120" t="str">
        <f>IF(NOT(ISBLANK(VerificationForm[[#This Row],[Employee Last Name]])),CONCATENATE(VerificationForm[[#This Row],[Employee First Name]]," ",VerificationForm[[#This Row],[Employee Last Name]]),"")</f>
        <v/>
      </c>
      <c r="AE15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  <c r="AF15" s="163"/>
      <c r="AG15" s="163"/>
      <c r="AH15" s="163"/>
      <c r="AI15" s="163"/>
      <c r="AJ15" s="163"/>
      <c r="AK15" s="163"/>
      <c r="AL15" s="163"/>
      <c r="AM15" s="163"/>
      <c r="AN15" s="163"/>
      <c r="AO15" s="163"/>
      <c r="AP15" s="163"/>
      <c r="AQ15" s="163"/>
      <c r="AR15" s="163"/>
      <c r="AS15" s="163"/>
      <c r="AT15" s="163"/>
      <c r="AU15" s="163"/>
      <c r="AV15" s="163"/>
      <c r="AW15" s="163"/>
      <c r="AX15" s="163"/>
      <c r="AY15" s="163"/>
      <c r="AZ15" s="163"/>
      <c r="BA15" s="163"/>
      <c r="BB15" s="163"/>
      <c r="BC15" s="163"/>
      <c r="BD15" s="163"/>
      <c r="BE15" s="163"/>
      <c r="BF15" s="163"/>
      <c r="BG15" s="163"/>
      <c r="BH15" s="163"/>
      <c r="BI15" s="163"/>
      <c r="BJ15" s="163"/>
      <c r="BK15" s="163"/>
      <c r="BL15" s="163"/>
      <c r="BM15" s="163"/>
      <c r="BN15" s="163"/>
      <c r="BO15" s="163"/>
      <c r="BP15" s="163"/>
      <c r="BQ15" s="163"/>
      <c r="BR15" s="163"/>
      <c r="BS15" s="163"/>
      <c r="BT15" s="163"/>
      <c r="BU15" s="163"/>
      <c r="BV15" s="163"/>
      <c r="BW15" s="163"/>
      <c r="BX15" s="163"/>
      <c r="BY15" s="163"/>
      <c r="BZ15" s="163"/>
      <c r="CA15" s="163"/>
      <c r="CB15" s="163"/>
      <c r="CC15" s="163"/>
      <c r="CD15" s="163"/>
      <c r="CE15" s="163"/>
      <c r="CF15" s="163"/>
      <c r="CG15" s="163"/>
      <c r="CH15" s="163"/>
      <c r="CI15" s="163"/>
      <c r="CJ15" s="163"/>
      <c r="CK15" s="163"/>
      <c r="CL15" s="163"/>
      <c r="CM15" s="163"/>
      <c r="CN15" s="163"/>
      <c r="CO15" s="163"/>
      <c r="CP15" s="163"/>
      <c r="CQ15" s="163"/>
      <c r="CR15" s="163"/>
      <c r="CS15" s="163"/>
      <c r="CT15" s="163"/>
      <c r="CU15" s="163"/>
      <c r="CV15" s="163"/>
      <c r="CW15" s="163"/>
      <c r="CX15" s="163"/>
      <c r="CY15" s="163"/>
      <c r="CZ15" s="163"/>
      <c r="DA15" s="163"/>
      <c r="DB15" s="163"/>
      <c r="DC15" s="163"/>
      <c r="DD15" s="163"/>
      <c r="DE15" s="163"/>
      <c r="DF15" s="163"/>
      <c r="DG15" s="163"/>
      <c r="DH15" s="163"/>
      <c r="DI15" s="163"/>
      <c r="DJ15" s="163"/>
      <c r="DK15" s="163"/>
      <c r="DL15" s="163"/>
      <c r="DM15" s="163"/>
      <c r="DN15" s="163"/>
      <c r="DO15" s="163"/>
      <c r="DP15" s="163"/>
      <c r="DQ15" s="163"/>
      <c r="DR15" s="163"/>
      <c r="DS15" s="163"/>
      <c r="DT15" s="163"/>
      <c r="DU15" s="163"/>
      <c r="DV15" s="163"/>
      <c r="DW15" s="163"/>
      <c r="DX15" s="163"/>
      <c r="DY15" s="163"/>
      <c r="DZ15" s="163"/>
      <c r="EA15" s="163"/>
      <c r="EB15" s="163"/>
      <c r="EC15" s="163"/>
      <c r="ED15" s="163"/>
      <c r="EE15" s="163"/>
      <c r="EF15" s="163"/>
      <c r="EG15" s="163"/>
      <c r="EH15" s="163"/>
      <c r="EI15" s="163"/>
      <c r="EJ15" s="163"/>
      <c r="EK15" s="163"/>
      <c r="EL15" s="163"/>
      <c r="EM15" s="163"/>
      <c r="EN15" s="163"/>
      <c r="EO15" s="163"/>
      <c r="EP15" s="163"/>
      <c r="EQ15" s="163"/>
      <c r="ER15" s="163"/>
      <c r="ES15" s="163"/>
      <c r="ET15" s="163"/>
      <c r="EU15" s="163"/>
      <c r="EV15" s="163"/>
      <c r="EW15" s="163"/>
      <c r="EX15" s="163"/>
      <c r="EY15" s="163"/>
      <c r="EZ15" s="163"/>
      <c r="FA15" s="163"/>
      <c r="FB15" s="163"/>
      <c r="FC15" s="163"/>
      <c r="FD15" s="163"/>
      <c r="FE15" s="163"/>
      <c r="FF15" s="163"/>
      <c r="FG15" s="163"/>
      <c r="FH15" s="163"/>
      <c r="FI15" s="163"/>
      <c r="FJ15" s="163"/>
      <c r="FK15" s="163"/>
      <c r="FL15" s="163"/>
      <c r="FM15" s="163"/>
      <c r="FN15" s="163"/>
      <c r="FO15" s="163"/>
      <c r="FP15" s="163"/>
      <c r="FQ15" s="163"/>
      <c r="FR15" s="163"/>
      <c r="FS15" s="163"/>
      <c r="FT15" s="163"/>
      <c r="FU15" s="163"/>
      <c r="FV15" s="163"/>
      <c r="FW15" s="163"/>
      <c r="FX15" s="163"/>
      <c r="FY15" s="163"/>
      <c r="FZ15" s="163"/>
      <c r="GA15" s="163"/>
      <c r="GB15" s="163"/>
      <c r="GC15" s="163"/>
      <c r="GD15" s="163"/>
      <c r="GE15" s="163"/>
      <c r="GF15" s="163"/>
      <c r="GG15" s="163"/>
      <c r="GH15" s="163"/>
    </row>
    <row r="16" spans="1:201" s="164" customFormat="1" ht="18" customHeight="1">
      <c r="A16" s="135"/>
      <c r="B16" s="136"/>
      <c r="C16" s="136"/>
      <c r="D16" s="136"/>
      <c r="E16" s="136"/>
      <c r="F16" s="145"/>
      <c r="G16" s="145"/>
      <c r="H16" s="145"/>
      <c r="I16" s="145"/>
      <c r="J16" s="146"/>
      <c r="K16" s="147">
        <f>SUM(VerificationForm[[#This Row],[Certification Fee
(if applicable)]:[Textbooks/ Manuals Fees
(if applicable)]])</f>
        <v>0</v>
      </c>
      <c r="L16" s="148"/>
      <c r="M16" s="148"/>
      <c r="N16" s="143"/>
      <c r="O16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16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16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16" s="119" t="str">
        <f>IF(OR(ISBLANK($B$5),ISBLANK(VerificationForm[[#This Row],[Employee First Name]])),"",
_xlfn.XLOOKUP($B$5,Table6[COUNTY],Table6[DED REGION]))</f>
        <v/>
      </c>
      <c r="S16" s="119" t="str">
        <f>IF(OR(ISBLANK($B$5),ISBLANK(VerificationForm[[#This Row],[Employee First Name]])),"",
_xlfn.XLOOKUP($B$5,Table6[COUNTY],Table6[Points]))</f>
        <v/>
      </c>
      <c r="T16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16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16" s="156" t="str">
        <f>IF(VerificationForm[[#This Row],[Wage Increase to Training Cost Score]]="","",SUM(VerificationForm[[#This Row],[County Economic Distress Score]:[Wage Increase to Training Cost Score]]))</f>
        <v/>
      </c>
      <c r="W16" s="161"/>
      <c r="X16" s="161"/>
      <c r="Y16" s="162"/>
      <c r="Z16" s="117" t="str">
        <f>IF(NOT(ISBLANK(VerificationForm[[#This Row],[Employee First Name]])),#REF!,"")</f>
        <v/>
      </c>
      <c r="AA16" s="118" t="str">
        <f>IF(NOT(ISBLANK(VerificationForm[[#This Row],[Employee First Name]])),$B$2,"")</f>
        <v/>
      </c>
      <c r="AB16" s="119" t="str">
        <f>IF(NOT(ISBLANK(VerificationForm[[#This Row],[Employee First Name]])),$B$4,"")</f>
        <v/>
      </c>
      <c r="AC16" s="119" t="str">
        <f>IF(NOT(ISBLANK(VerificationForm[[#This Row],[Employee Last Name]])),$B$5,"")</f>
        <v/>
      </c>
      <c r="AD16" s="120" t="str">
        <f>IF(NOT(ISBLANK(VerificationForm[[#This Row],[Employee Last Name]])),CONCATENATE(VerificationForm[[#This Row],[Employee First Name]]," ",VerificationForm[[#This Row],[Employee Last Name]]),"")</f>
        <v/>
      </c>
      <c r="AE16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  <c r="AF16" s="163"/>
      <c r="AG16" s="163"/>
      <c r="AH16" s="163"/>
      <c r="AI16" s="163"/>
      <c r="AJ16" s="163"/>
      <c r="AK16" s="163"/>
      <c r="AL16" s="163"/>
      <c r="AM16" s="163"/>
      <c r="AN16" s="163"/>
      <c r="AO16" s="163"/>
      <c r="AP16" s="163"/>
      <c r="AQ16" s="163"/>
      <c r="AR16" s="163"/>
      <c r="AS16" s="163"/>
      <c r="AT16" s="163"/>
      <c r="AU16" s="163"/>
      <c r="AV16" s="163"/>
      <c r="AW16" s="163"/>
      <c r="AX16" s="163"/>
      <c r="AY16" s="163"/>
      <c r="AZ16" s="163"/>
      <c r="BA16" s="163"/>
      <c r="BB16" s="163"/>
      <c r="BC16" s="163"/>
      <c r="BD16" s="163"/>
      <c r="BE16" s="163"/>
      <c r="BF16" s="163"/>
      <c r="BG16" s="163"/>
      <c r="BH16" s="163"/>
      <c r="BI16" s="163"/>
      <c r="BJ16" s="163"/>
      <c r="BK16" s="163"/>
      <c r="BL16" s="163"/>
      <c r="BM16" s="163"/>
      <c r="BN16" s="163"/>
      <c r="BO16" s="163"/>
      <c r="BP16" s="163"/>
      <c r="BQ16" s="163"/>
      <c r="BR16" s="163"/>
      <c r="BS16" s="163"/>
      <c r="BT16" s="163"/>
      <c r="BU16" s="163"/>
      <c r="BV16" s="163"/>
      <c r="BW16" s="163"/>
      <c r="BX16" s="163"/>
      <c r="BY16" s="163"/>
      <c r="BZ16" s="163"/>
      <c r="CA16" s="163"/>
      <c r="CB16" s="163"/>
      <c r="CC16" s="163"/>
      <c r="CD16" s="163"/>
      <c r="CE16" s="163"/>
      <c r="CF16" s="163"/>
      <c r="CG16" s="163"/>
      <c r="CH16" s="163"/>
      <c r="CI16" s="163"/>
      <c r="CJ16" s="163"/>
      <c r="CK16" s="163"/>
      <c r="CL16" s="163"/>
      <c r="CM16" s="163"/>
      <c r="CN16" s="163"/>
      <c r="CO16" s="163"/>
      <c r="CP16" s="163"/>
      <c r="CQ16" s="163"/>
      <c r="CR16" s="163"/>
      <c r="CS16" s="163"/>
      <c r="CT16" s="163"/>
      <c r="CU16" s="163"/>
      <c r="CV16" s="163"/>
      <c r="CW16" s="163"/>
      <c r="CX16" s="163"/>
      <c r="CY16" s="163"/>
      <c r="CZ16" s="163"/>
      <c r="DA16" s="163"/>
      <c r="DB16" s="163"/>
      <c r="DC16" s="163"/>
      <c r="DD16" s="163"/>
      <c r="DE16" s="163"/>
      <c r="DF16" s="163"/>
      <c r="DG16" s="163"/>
      <c r="DH16" s="163"/>
      <c r="DI16" s="163"/>
      <c r="DJ16" s="163"/>
      <c r="DK16" s="163"/>
      <c r="DL16" s="163"/>
      <c r="DM16" s="163"/>
      <c r="DN16" s="163"/>
      <c r="DO16" s="163"/>
      <c r="DP16" s="163"/>
      <c r="DQ16" s="163"/>
      <c r="DR16" s="163"/>
      <c r="DS16" s="163"/>
      <c r="DT16" s="163"/>
      <c r="DU16" s="163"/>
      <c r="DV16" s="163"/>
      <c r="DW16" s="163"/>
      <c r="DX16" s="163"/>
      <c r="DY16" s="163"/>
      <c r="DZ16" s="163"/>
      <c r="EA16" s="163"/>
      <c r="EB16" s="163"/>
      <c r="EC16" s="163"/>
      <c r="ED16" s="163"/>
      <c r="EE16" s="163"/>
      <c r="EF16" s="163"/>
      <c r="EG16" s="163"/>
      <c r="EH16" s="163"/>
      <c r="EI16" s="163"/>
      <c r="EJ16" s="163"/>
      <c r="EK16" s="163"/>
      <c r="EL16" s="163"/>
      <c r="EM16" s="163"/>
      <c r="EN16" s="163"/>
      <c r="EO16" s="163"/>
      <c r="EP16" s="163"/>
      <c r="EQ16" s="163"/>
      <c r="ER16" s="163"/>
      <c r="ES16" s="163"/>
      <c r="ET16" s="163"/>
      <c r="EU16" s="163"/>
      <c r="EV16" s="163"/>
      <c r="EW16" s="163"/>
      <c r="EX16" s="163"/>
      <c r="EY16" s="163"/>
      <c r="EZ16" s="163"/>
      <c r="FA16" s="163"/>
      <c r="FB16" s="163"/>
      <c r="FC16" s="163"/>
      <c r="FD16" s="163"/>
      <c r="FE16" s="163"/>
      <c r="FF16" s="163"/>
      <c r="FG16" s="163"/>
      <c r="FH16" s="163"/>
      <c r="FI16" s="163"/>
      <c r="FJ16" s="163"/>
      <c r="FK16" s="163"/>
      <c r="FL16" s="163"/>
      <c r="FM16" s="163"/>
      <c r="FN16" s="163"/>
      <c r="FO16" s="163"/>
      <c r="FP16" s="163"/>
      <c r="FQ16" s="163"/>
      <c r="FR16" s="163"/>
      <c r="FS16" s="163"/>
      <c r="FT16" s="163"/>
      <c r="FU16" s="163"/>
      <c r="FV16" s="163"/>
      <c r="FW16" s="163"/>
      <c r="FX16" s="163"/>
      <c r="FY16" s="163"/>
      <c r="FZ16" s="163"/>
      <c r="GA16" s="163"/>
      <c r="GB16" s="163"/>
      <c r="GC16" s="163"/>
      <c r="GD16" s="163"/>
      <c r="GE16" s="163"/>
      <c r="GF16" s="163"/>
      <c r="GG16" s="163"/>
      <c r="GH16" s="163"/>
    </row>
    <row r="17" spans="1:190" s="164" customFormat="1" ht="18" customHeight="1">
      <c r="A17" s="135"/>
      <c r="B17" s="136"/>
      <c r="C17" s="136"/>
      <c r="D17" s="136"/>
      <c r="E17" s="136"/>
      <c r="F17" s="145"/>
      <c r="G17" s="145"/>
      <c r="H17" s="145"/>
      <c r="I17" s="145"/>
      <c r="J17" s="146"/>
      <c r="K17" s="147">
        <f>SUM(VerificationForm[[#This Row],[Certification Fee
(if applicable)]:[Textbooks/ Manuals Fees
(if applicable)]])</f>
        <v>0</v>
      </c>
      <c r="L17" s="148"/>
      <c r="M17" s="148"/>
      <c r="N17" s="143"/>
      <c r="O17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17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17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17" s="119" t="str">
        <f>IF(OR(ISBLANK($B$5),ISBLANK(VerificationForm[[#This Row],[Employee First Name]])),"",
_xlfn.XLOOKUP($B$5,Table6[COUNTY],Table6[DED REGION]))</f>
        <v/>
      </c>
      <c r="S17" s="119" t="str">
        <f>IF(OR(ISBLANK($B$5),ISBLANK(VerificationForm[[#This Row],[Employee First Name]])),"",
_xlfn.XLOOKUP($B$5,Table6[COUNTY],Table6[Points]))</f>
        <v/>
      </c>
      <c r="T17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17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17" s="156" t="str">
        <f>IF(VerificationForm[[#This Row],[Wage Increase to Training Cost Score]]="","",SUM(VerificationForm[[#This Row],[County Economic Distress Score]:[Wage Increase to Training Cost Score]]))</f>
        <v/>
      </c>
      <c r="W17" s="161"/>
      <c r="X17" s="161"/>
      <c r="Y17" s="162"/>
      <c r="Z17" s="117" t="str">
        <f>IF(NOT(ISBLANK(VerificationForm[[#This Row],[Employee First Name]])),#REF!,"")</f>
        <v/>
      </c>
      <c r="AA17" s="118" t="str">
        <f>IF(NOT(ISBLANK(VerificationForm[[#This Row],[Employee First Name]])),$B$2,"")</f>
        <v/>
      </c>
      <c r="AB17" s="119" t="str">
        <f>IF(NOT(ISBLANK(VerificationForm[[#This Row],[Employee First Name]])),$B$4,"")</f>
        <v/>
      </c>
      <c r="AC17" s="119" t="str">
        <f>IF(NOT(ISBLANK(VerificationForm[[#This Row],[Employee Last Name]])),$B$5,"")</f>
        <v/>
      </c>
      <c r="AD17" s="120" t="str">
        <f>IF(NOT(ISBLANK(VerificationForm[[#This Row],[Employee Last Name]])),CONCATENATE(VerificationForm[[#This Row],[Employee First Name]]," ",VerificationForm[[#This Row],[Employee Last Name]]),"")</f>
        <v/>
      </c>
      <c r="AE17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  <c r="AF17" s="163"/>
      <c r="AG17" s="163"/>
      <c r="AH17" s="163"/>
      <c r="AI17" s="163"/>
      <c r="AJ17" s="163"/>
      <c r="AK17" s="163"/>
      <c r="AL17" s="163"/>
      <c r="AM17" s="163"/>
      <c r="AN17" s="163"/>
      <c r="AO17" s="163"/>
      <c r="AP17" s="163"/>
      <c r="AQ17" s="163"/>
      <c r="AR17" s="163"/>
      <c r="AS17" s="163"/>
      <c r="AT17" s="163"/>
      <c r="AU17" s="163"/>
      <c r="AV17" s="163"/>
      <c r="AW17" s="163"/>
      <c r="AX17" s="163"/>
      <c r="AY17" s="163"/>
      <c r="AZ17" s="163"/>
      <c r="BA17" s="163"/>
      <c r="BB17" s="163"/>
      <c r="BC17" s="163"/>
      <c r="BD17" s="163"/>
      <c r="BE17" s="163"/>
      <c r="BF17" s="163"/>
      <c r="BG17" s="163"/>
      <c r="BH17" s="163"/>
      <c r="BI17" s="163"/>
      <c r="BJ17" s="163"/>
      <c r="BK17" s="163"/>
      <c r="BL17" s="163"/>
      <c r="BM17" s="163"/>
      <c r="BN17" s="163"/>
      <c r="BO17" s="163"/>
      <c r="BP17" s="163"/>
      <c r="BQ17" s="163"/>
      <c r="BR17" s="163"/>
      <c r="BS17" s="163"/>
      <c r="BT17" s="163"/>
      <c r="BU17" s="163"/>
      <c r="BV17" s="163"/>
      <c r="BW17" s="163"/>
      <c r="BX17" s="163"/>
      <c r="BY17" s="163"/>
      <c r="BZ17" s="163"/>
      <c r="CA17" s="163"/>
      <c r="CB17" s="163"/>
      <c r="CC17" s="163"/>
      <c r="CD17" s="163"/>
      <c r="CE17" s="163"/>
      <c r="CF17" s="163"/>
      <c r="CG17" s="163"/>
      <c r="CH17" s="163"/>
      <c r="CI17" s="163"/>
      <c r="CJ17" s="163"/>
      <c r="CK17" s="163"/>
      <c r="CL17" s="163"/>
      <c r="CM17" s="163"/>
      <c r="CN17" s="163"/>
      <c r="CO17" s="163"/>
      <c r="CP17" s="163"/>
      <c r="CQ17" s="163"/>
      <c r="CR17" s="163"/>
      <c r="CS17" s="163"/>
      <c r="CT17" s="163"/>
      <c r="CU17" s="163"/>
      <c r="CV17" s="163"/>
      <c r="CW17" s="163"/>
      <c r="CX17" s="163"/>
      <c r="CY17" s="163"/>
      <c r="CZ17" s="163"/>
      <c r="DA17" s="163"/>
      <c r="DB17" s="163"/>
      <c r="DC17" s="163"/>
      <c r="DD17" s="163"/>
      <c r="DE17" s="163"/>
      <c r="DF17" s="163"/>
      <c r="DG17" s="163"/>
      <c r="DH17" s="163"/>
      <c r="DI17" s="163"/>
      <c r="DJ17" s="163"/>
      <c r="DK17" s="163"/>
      <c r="DL17" s="163"/>
      <c r="DM17" s="163"/>
      <c r="DN17" s="163"/>
      <c r="DO17" s="163"/>
      <c r="DP17" s="163"/>
      <c r="DQ17" s="163"/>
      <c r="DR17" s="163"/>
      <c r="DS17" s="163"/>
      <c r="DT17" s="163"/>
      <c r="DU17" s="163"/>
      <c r="DV17" s="163"/>
      <c r="DW17" s="163"/>
      <c r="DX17" s="163"/>
      <c r="DY17" s="163"/>
      <c r="DZ17" s="163"/>
      <c r="EA17" s="163"/>
      <c r="EB17" s="163"/>
      <c r="EC17" s="163"/>
      <c r="ED17" s="163"/>
      <c r="EE17" s="163"/>
      <c r="EF17" s="163"/>
      <c r="EG17" s="163"/>
      <c r="EH17" s="163"/>
      <c r="EI17" s="163"/>
      <c r="EJ17" s="163"/>
      <c r="EK17" s="163"/>
      <c r="EL17" s="163"/>
      <c r="EM17" s="163"/>
      <c r="EN17" s="163"/>
      <c r="EO17" s="163"/>
      <c r="EP17" s="163"/>
      <c r="EQ17" s="163"/>
      <c r="ER17" s="163"/>
      <c r="ES17" s="163"/>
      <c r="ET17" s="163"/>
      <c r="EU17" s="163"/>
      <c r="EV17" s="163"/>
      <c r="EW17" s="163"/>
      <c r="EX17" s="163"/>
      <c r="EY17" s="163"/>
      <c r="EZ17" s="163"/>
      <c r="FA17" s="163"/>
      <c r="FB17" s="163"/>
      <c r="FC17" s="163"/>
      <c r="FD17" s="163"/>
      <c r="FE17" s="163"/>
      <c r="FF17" s="163"/>
      <c r="FG17" s="163"/>
      <c r="FH17" s="163"/>
      <c r="FI17" s="163"/>
      <c r="FJ17" s="163"/>
      <c r="FK17" s="163"/>
      <c r="FL17" s="163"/>
      <c r="FM17" s="163"/>
      <c r="FN17" s="163"/>
      <c r="FO17" s="163"/>
      <c r="FP17" s="163"/>
      <c r="FQ17" s="163"/>
      <c r="FR17" s="163"/>
      <c r="FS17" s="163"/>
      <c r="FT17" s="163"/>
      <c r="FU17" s="163"/>
      <c r="FV17" s="163"/>
      <c r="FW17" s="163"/>
      <c r="FX17" s="163"/>
      <c r="FY17" s="163"/>
      <c r="FZ17" s="163"/>
      <c r="GA17" s="163"/>
      <c r="GB17" s="163"/>
      <c r="GC17" s="163"/>
      <c r="GD17" s="163"/>
      <c r="GE17" s="163"/>
      <c r="GF17" s="163"/>
      <c r="GG17" s="163"/>
      <c r="GH17" s="163"/>
    </row>
    <row r="18" spans="1:190" s="164" customFormat="1" ht="18" customHeight="1">
      <c r="A18" s="135"/>
      <c r="B18" s="136"/>
      <c r="C18" s="136"/>
      <c r="D18" s="136"/>
      <c r="E18" s="136"/>
      <c r="F18" s="145"/>
      <c r="G18" s="145"/>
      <c r="H18" s="145"/>
      <c r="I18" s="145"/>
      <c r="J18" s="146"/>
      <c r="K18" s="147">
        <f>SUM(VerificationForm[[#This Row],[Certification Fee
(if applicable)]:[Textbooks/ Manuals Fees
(if applicable)]])</f>
        <v>0</v>
      </c>
      <c r="L18" s="148"/>
      <c r="M18" s="148"/>
      <c r="N18" s="143"/>
      <c r="O18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18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18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18" s="119" t="str">
        <f>IF(OR(ISBLANK($B$5),ISBLANK(VerificationForm[[#This Row],[Employee First Name]])),"",
_xlfn.XLOOKUP($B$5,Table6[COUNTY],Table6[DED REGION]))</f>
        <v/>
      </c>
      <c r="S18" s="119" t="str">
        <f>IF(OR(ISBLANK($B$5),ISBLANK(VerificationForm[[#This Row],[Employee First Name]])),"",
_xlfn.XLOOKUP($B$5,Table6[COUNTY],Table6[Points]))</f>
        <v/>
      </c>
      <c r="T18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18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18" s="156" t="str">
        <f>IF(VerificationForm[[#This Row],[Wage Increase to Training Cost Score]]="","",SUM(VerificationForm[[#This Row],[County Economic Distress Score]:[Wage Increase to Training Cost Score]]))</f>
        <v/>
      </c>
      <c r="W18" s="161"/>
      <c r="X18" s="161"/>
      <c r="Y18" s="162"/>
      <c r="Z18" s="117" t="str">
        <f>IF(NOT(ISBLANK(VerificationForm[[#This Row],[Employee First Name]])),#REF!,"")</f>
        <v/>
      </c>
      <c r="AA18" s="118" t="str">
        <f>IF(NOT(ISBLANK(VerificationForm[[#This Row],[Employee First Name]])),$B$2,"")</f>
        <v/>
      </c>
      <c r="AB18" s="119" t="str">
        <f>IF(NOT(ISBLANK(VerificationForm[[#This Row],[Employee First Name]])),$B$4,"")</f>
        <v/>
      </c>
      <c r="AC18" s="119" t="str">
        <f>IF(NOT(ISBLANK(VerificationForm[[#This Row],[Employee Last Name]])),$B$5,"")</f>
        <v/>
      </c>
      <c r="AD18" s="120" t="str">
        <f>IF(NOT(ISBLANK(VerificationForm[[#This Row],[Employee Last Name]])),CONCATENATE(VerificationForm[[#This Row],[Employee First Name]]," ",VerificationForm[[#This Row],[Employee Last Name]]),"")</f>
        <v/>
      </c>
      <c r="AE18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  <c r="AF18" s="163"/>
      <c r="AG18" s="163"/>
      <c r="AH18" s="163"/>
      <c r="AI18" s="163"/>
      <c r="AJ18" s="163"/>
      <c r="AK18" s="163"/>
      <c r="AL18" s="163"/>
      <c r="AM18" s="163"/>
      <c r="AN18" s="163"/>
      <c r="AO18" s="163"/>
      <c r="AP18" s="163"/>
      <c r="AQ18" s="163"/>
      <c r="AR18" s="163"/>
      <c r="AS18" s="163"/>
      <c r="AT18" s="163"/>
      <c r="AU18" s="163"/>
      <c r="AV18" s="163"/>
      <c r="AW18" s="163"/>
      <c r="AX18" s="163"/>
      <c r="AY18" s="163"/>
      <c r="AZ18" s="163"/>
      <c r="BA18" s="163"/>
      <c r="BB18" s="163"/>
      <c r="BC18" s="163"/>
      <c r="BD18" s="163"/>
      <c r="BE18" s="163"/>
      <c r="BF18" s="163"/>
      <c r="BG18" s="163"/>
      <c r="BH18" s="163"/>
      <c r="BI18" s="163"/>
      <c r="BJ18" s="163"/>
      <c r="BK18" s="163"/>
      <c r="BL18" s="163"/>
      <c r="BM18" s="163"/>
      <c r="BN18" s="163"/>
      <c r="BO18" s="163"/>
      <c r="BP18" s="163"/>
      <c r="BQ18" s="163"/>
      <c r="BR18" s="163"/>
      <c r="BS18" s="163"/>
      <c r="BT18" s="163"/>
      <c r="BU18" s="163"/>
      <c r="BV18" s="163"/>
      <c r="BW18" s="163"/>
      <c r="BX18" s="163"/>
      <c r="BY18" s="163"/>
      <c r="BZ18" s="163"/>
      <c r="CA18" s="163"/>
      <c r="CB18" s="163"/>
      <c r="CC18" s="163"/>
      <c r="CD18" s="163"/>
      <c r="CE18" s="163"/>
      <c r="CF18" s="163"/>
      <c r="CG18" s="163"/>
      <c r="CH18" s="163"/>
      <c r="CI18" s="163"/>
      <c r="CJ18" s="163"/>
      <c r="CK18" s="163"/>
      <c r="CL18" s="163"/>
      <c r="CM18" s="163"/>
      <c r="CN18" s="163"/>
      <c r="CO18" s="163"/>
      <c r="CP18" s="163"/>
      <c r="CQ18" s="163"/>
      <c r="CR18" s="163"/>
      <c r="CS18" s="163"/>
      <c r="CT18" s="163"/>
      <c r="CU18" s="163"/>
      <c r="CV18" s="163"/>
      <c r="CW18" s="163"/>
      <c r="CX18" s="163"/>
      <c r="CY18" s="163"/>
      <c r="CZ18" s="163"/>
      <c r="DA18" s="163"/>
      <c r="DB18" s="163"/>
      <c r="DC18" s="163"/>
      <c r="DD18" s="163"/>
      <c r="DE18" s="163"/>
      <c r="DF18" s="163"/>
      <c r="DG18" s="163"/>
      <c r="DH18" s="163"/>
      <c r="DI18" s="163"/>
      <c r="DJ18" s="163"/>
      <c r="DK18" s="163"/>
      <c r="DL18" s="163"/>
      <c r="DM18" s="163"/>
      <c r="DN18" s="163"/>
      <c r="DO18" s="163"/>
      <c r="DP18" s="163"/>
      <c r="DQ18" s="163"/>
      <c r="DR18" s="163"/>
      <c r="DS18" s="163"/>
      <c r="DT18" s="163"/>
      <c r="DU18" s="163"/>
      <c r="DV18" s="163"/>
      <c r="DW18" s="163"/>
      <c r="DX18" s="163"/>
      <c r="DY18" s="163"/>
      <c r="DZ18" s="163"/>
      <c r="EA18" s="163"/>
      <c r="EB18" s="163"/>
      <c r="EC18" s="163"/>
      <c r="ED18" s="163"/>
      <c r="EE18" s="163"/>
      <c r="EF18" s="163"/>
      <c r="EG18" s="163"/>
      <c r="EH18" s="163"/>
      <c r="EI18" s="163"/>
      <c r="EJ18" s="163"/>
      <c r="EK18" s="163"/>
      <c r="EL18" s="163"/>
      <c r="EM18" s="163"/>
      <c r="EN18" s="163"/>
      <c r="EO18" s="163"/>
      <c r="EP18" s="163"/>
      <c r="EQ18" s="163"/>
      <c r="ER18" s="163"/>
      <c r="ES18" s="163"/>
      <c r="ET18" s="163"/>
      <c r="EU18" s="163"/>
      <c r="EV18" s="163"/>
      <c r="EW18" s="163"/>
      <c r="EX18" s="163"/>
      <c r="EY18" s="163"/>
      <c r="EZ18" s="163"/>
      <c r="FA18" s="163"/>
      <c r="FB18" s="163"/>
      <c r="FC18" s="163"/>
      <c r="FD18" s="163"/>
      <c r="FE18" s="163"/>
      <c r="FF18" s="163"/>
      <c r="FG18" s="163"/>
      <c r="FH18" s="163"/>
      <c r="FI18" s="163"/>
      <c r="FJ18" s="163"/>
      <c r="FK18" s="163"/>
      <c r="FL18" s="163"/>
      <c r="FM18" s="163"/>
      <c r="FN18" s="163"/>
      <c r="FO18" s="163"/>
      <c r="FP18" s="163"/>
      <c r="FQ18" s="163"/>
      <c r="FR18" s="163"/>
      <c r="FS18" s="163"/>
      <c r="FT18" s="163"/>
      <c r="FU18" s="163"/>
      <c r="FV18" s="163"/>
      <c r="FW18" s="163"/>
      <c r="FX18" s="163"/>
      <c r="FY18" s="163"/>
      <c r="FZ18" s="163"/>
      <c r="GA18" s="163"/>
      <c r="GB18" s="163"/>
      <c r="GC18" s="163"/>
      <c r="GD18" s="163"/>
      <c r="GE18" s="163"/>
      <c r="GF18" s="163"/>
      <c r="GG18" s="163"/>
      <c r="GH18" s="163"/>
    </row>
    <row r="19" spans="1:190" s="164" customFormat="1" ht="18" customHeight="1">
      <c r="A19" s="135"/>
      <c r="B19" s="136"/>
      <c r="C19" s="136"/>
      <c r="D19" s="136"/>
      <c r="E19" s="136"/>
      <c r="F19" s="145"/>
      <c r="G19" s="145"/>
      <c r="H19" s="145"/>
      <c r="I19" s="145"/>
      <c r="J19" s="146"/>
      <c r="K19" s="147">
        <f>SUM(VerificationForm[[#This Row],[Certification Fee
(if applicable)]:[Textbooks/ Manuals Fees
(if applicable)]])</f>
        <v>0</v>
      </c>
      <c r="L19" s="148"/>
      <c r="M19" s="148"/>
      <c r="N19" s="143"/>
      <c r="O19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19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19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19" s="119" t="str">
        <f>IF(OR(ISBLANK($B$5),ISBLANK(VerificationForm[[#This Row],[Employee First Name]])),"",
_xlfn.XLOOKUP($B$5,Table6[COUNTY],Table6[DED REGION]))</f>
        <v/>
      </c>
      <c r="S19" s="119" t="str">
        <f>IF(OR(ISBLANK($B$5),ISBLANK(VerificationForm[[#This Row],[Employee First Name]])),"",
_xlfn.XLOOKUP($B$5,Table6[COUNTY],Table6[Points]))</f>
        <v/>
      </c>
      <c r="T19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19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19" s="156" t="str">
        <f>IF(VerificationForm[[#This Row],[Wage Increase to Training Cost Score]]="","",SUM(VerificationForm[[#This Row],[County Economic Distress Score]:[Wage Increase to Training Cost Score]]))</f>
        <v/>
      </c>
      <c r="W19" s="161"/>
      <c r="X19" s="161"/>
      <c r="Y19" s="162"/>
      <c r="Z19" s="117" t="str">
        <f>IF(NOT(ISBLANK(VerificationForm[[#This Row],[Employee First Name]])),#REF!,"")</f>
        <v/>
      </c>
      <c r="AA19" s="118" t="str">
        <f>IF(NOT(ISBLANK(VerificationForm[[#This Row],[Employee First Name]])),$B$2,"")</f>
        <v/>
      </c>
      <c r="AB19" s="119" t="str">
        <f>IF(NOT(ISBLANK(VerificationForm[[#This Row],[Employee First Name]])),$B$4,"")</f>
        <v/>
      </c>
      <c r="AC19" s="119" t="str">
        <f>IF(NOT(ISBLANK(VerificationForm[[#This Row],[Employee Last Name]])),$B$5,"")</f>
        <v/>
      </c>
      <c r="AD19" s="120" t="str">
        <f>IF(NOT(ISBLANK(VerificationForm[[#This Row],[Employee Last Name]])),CONCATENATE(VerificationForm[[#This Row],[Employee First Name]]," ",VerificationForm[[#This Row],[Employee Last Name]]),"")</f>
        <v/>
      </c>
      <c r="AE19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  <c r="AF19" s="163"/>
      <c r="AG19" s="163"/>
      <c r="AH19" s="163"/>
      <c r="AI19" s="163"/>
      <c r="AJ19" s="163"/>
      <c r="AK19" s="163"/>
      <c r="AL19" s="163"/>
      <c r="AM19" s="163"/>
      <c r="AN19" s="163"/>
      <c r="AO19" s="163"/>
      <c r="AP19" s="163"/>
      <c r="AQ19" s="163"/>
      <c r="AR19" s="163"/>
      <c r="AS19" s="163"/>
      <c r="AT19" s="163"/>
      <c r="AU19" s="163"/>
      <c r="AV19" s="163"/>
      <c r="AW19" s="163"/>
      <c r="AX19" s="163"/>
      <c r="AY19" s="163"/>
      <c r="AZ19" s="163"/>
      <c r="BA19" s="163"/>
      <c r="BB19" s="163"/>
      <c r="BC19" s="163"/>
      <c r="BD19" s="163"/>
      <c r="BE19" s="163"/>
      <c r="BF19" s="163"/>
      <c r="BG19" s="163"/>
      <c r="BH19" s="163"/>
      <c r="BI19" s="163"/>
      <c r="BJ19" s="163"/>
      <c r="BK19" s="163"/>
      <c r="BL19" s="163"/>
      <c r="BM19" s="163"/>
      <c r="BN19" s="163"/>
      <c r="BO19" s="163"/>
      <c r="BP19" s="163"/>
      <c r="BQ19" s="163"/>
      <c r="BR19" s="163"/>
      <c r="BS19" s="163"/>
      <c r="BT19" s="163"/>
      <c r="BU19" s="163"/>
      <c r="BV19" s="163"/>
      <c r="BW19" s="163"/>
      <c r="BX19" s="163"/>
      <c r="BY19" s="163"/>
      <c r="BZ19" s="163"/>
      <c r="CA19" s="163"/>
      <c r="CB19" s="163"/>
      <c r="CC19" s="163"/>
      <c r="CD19" s="163"/>
      <c r="CE19" s="163"/>
      <c r="CF19" s="163"/>
      <c r="CG19" s="163"/>
      <c r="CH19" s="163"/>
      <c r="CI19" s="163"/>
      <c r="CJ19" s="163"/>
      <c r="CK19" s="163"/>
      <c r="CL19" s="163"/>
      <c r="CM19" s="163"/>
      <c r="CN19" s="163"/>
      <c r="CO19" s="163"/>
      <c r="CP19" s="163"/>
      <c r="CQ19" s="163"/>
      <c r="CR19" s="163"/>
      <c r="CS19" s="163"/>
      <c r="CT19" s="163"/>
      <c r="CU19" s="163"/>
      <c r="CV19" s="163"/>
      <c r="CW19" s="163"/>
      <c r="CX19" s="163"/>
      <c r="CY19" s="163"/>
      <c r="CZ19" s="163"/>
      <c r="DA19" s="163"/>
      <c r="DB19" s="163"/>
      <c r="DC19" s="163"/>
      <c r="DD19" s="163"/>
      <c r="DE19" s="163"/>
      <c r="DF19" s="163"/>
      <c r="DG19" s="163"/>
      <c r="DH19" s="163"/>
      <c r="DI19" s="163"/>
      <c r="DJ19" s="163"/>
      <c r="DK19" s="163"/>
      <c r="DL19" s="163"/>
      <c r="DM19" s="163"/>
      <c r="DN19" s="163"/>
      <c r="DO19" s="163"/>
      <c r="DP19" s="163"/>
      <c r="DQ19" s="163"/>
      <c r="DR19" s="163"/>
      <c r="DS19" s="163"/>
      <c r="DT19" s="163"/>
      <c r="DU19" s="163"/>
      <c r="DV19" s="163"/>
      <c r="DW19" s="163"/>
      <c r="DX19" s="163"/>
      <c r="DY19" s="163"/>
      <c r="DZ19" s="163"/>
      <c r="EA19" s="163"/>
      <c r="EB19" s="163"/>
      <c r="EC19" s="163"/>
      <c r="ED19" s="163"/>
      <c r="EE19" s="163"/>
      <c r="EF19" s="163"/>
      <c r="EG19" s="163"/>
      <c r="EH19" s="163"/>
      <c r="EI19" s="163"/>
      <c r="EJ19" s="163"/>
      <c r="EK19" s="163"/>
      <c r="EL19" s="163"/>
      <c r="EM19" s="163"/>
      <c r="EN19" s="163"/>
      <c r="EO19" s="163"/>
      <c r="EP19" s="163"/>
      <c r="EQ19" s="163"/>
      <c r="ER19" s="163"/>
      <c r="ES19" s="163"/>
      <c r="ET19" s="163"/>
      <c r="EU19" s="163"/>
      <c r="EV19" s="163"/>
      <c r="EW19" s="163"/>
      <c r="EX19" s="163"/>
      <c r="EY19" s="163"/>
      <c r="EZ19" s="163"/>
      <c r="FA19" s="163"/>
      <c r="FB19" s="163"/>
      <c r="FC19" s="163"/>
      <c r="FD19" s="163"/>
      <c r="FE19" s="163"/>
      <c r="FF19" s="163"/>
      <c r="FG19" s="163"/>
      <c r="FH19" s="163"/>
      <c r="FI19" s="163"/>
      <c r="FJ19" s="163"/>
      <c r="FK19" s="163"/>
      <c r="FL19" s="163"/>
      <c r="FM19" s="163"/>
      <c r="FN19" s="163"/>
      <c r="FO19" s="163"/>
      <c r="FP19" s="163"/>
      <c r="FQ19" s="163"/>
      <c r="FR19" s="163"/>
      <c r="FS19" s="163"/>
      <c r="FT19" s="163"/>
      <c r="FU19" s="163"/>
      <c r="FV19" s="163"/>
      <c r="FW19" s="163"/>
      <c r="FX19" s="163"/>
      <c r="FY19" s="163"/>
      <c r="FZ19" s="163"/>
      <c r="GA19" s="163"/>
      <c r="GB19" s="163"/>
      <c r="GC19" s="163"/>
      <c r="GD19" s="163"/>
      <c r="GE19" s="163"/>
      <c r="GF19" s="163"/>
      <c r="GG19" s="163"/>
      <c r="GH19" s="163"/>
    </row>
    <row r="20" spans="1:190" s="164" customFormat="1" ht="18" customHeight="1">
      <c r="A20" s="135"/>
      <c r="B20" s="136"/>
      <c r="C20" s="136"/>
      <c r="D20" s="136"/>
      <c r="E20" s="136"/>
      <c r="F20" s="145"/>
      <c r="G20" s="145"/>
      <c r="H20" s="145"/>
      <c r="I20" s="145"/>
      <c r="J20" s="146"/>
      <c r="K20" s="147">
        <f>SUM(VerificationForm[[#This Row],[Certification Fee
(if applicable)]:[Textbooks/ Manuals Fees
(if applicable)]])</f>
        <v>0</v>
      </c>
      <c r="L20" s="148"/>
      <c r="M20" s="148"/>
      <c r="N20" s="143"/>
      <c r="O20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20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20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20" s="119" t="str">
        <f>IF(OR(ISBLANK($B$5),ISBLANK(VerificationForm[[#This Row],[Employee First Name]])),"",
_xlfn.XLOOKUP($B$5,Table6[COUNTY],Table6[DED REGION]))</f>
        <v/>
      </c>
      <c r="S20" s="119" t="str">
        <f>IF(OR(ISBLANK($B$5),ISBLANK(VerificationForm[[#This Row],[Employee First Name]])),"",
_xlfn.XLOOKUP($B$5,Table6[COUNTY],Table6[Points]))</f>
        <v/>
      </c>
      <c r="T20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20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20" s="156" t="str">
        <f>IF(VerificationForm[[#This Row],[Wage Increase to Training Cost Score]]="","",SUM(VerificationForm[[#This Row],[County Economic Distress Score]:[Wage Increase to Training Cost Score]]))</f>
        <v/>
      </c>
      <c r="W20" s="161"/>
      <c r="X20" s="161"/>
      <c r="Y20" s="162"/>
      <c r="Z20" s="117" t="str">
        <f>IF(NOT(ISBLANK(VerificationForm[[#This Row],[Employee First Name]])),#REF!,"")</f>
        <v/>
      </c>
      <c r="AA20" s="118" t="str">
        <f>IF(NOT(ISBLANK(VerificationForm[[#This Row],[Employee First Name]])),$B$2,"")</f>
        <v/>
      </c>
      <c r="AB20" s="119" t="str">
        <f>IF(NOT(ISBLANK(VerificationForm[[#This Row],[Employee First Name]])),$B$4,"")</f>
        <v/>
      </c>
      <c r="AC20" s="119" t="str">
        <f>IF(NOT(ISBLANK(VerificationForm[[#This Row],[Employee Last Name]])),$B$5,"")</f>
        <v/>
      </c>
      <c r="AD20" s="120" t="str">
        <f>IF(NOT(ISBLANK(VerificationForm[[#This Row],[Employee Last Name]])),CONCATENATE(VerificationForm[[#This Row],[Employee First Name]]," ",VerificationForm[[#This Row],[Employee Last Name]]),"")</f>
        <v/>
      </c>
      <c r="AE20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  <c r="AF20" s="163"/>
      <c r="AG20" s="163"/>
      <c r="AH20" s="163"/>
      <c r="AI20" s="163"/>
      <c r="AJ20" s="163"/>
      <c r="AK20" s="163"/>
      <c r="AL20" s="163"/>
      <c r="AM20" s="163"/>
      <c r="AN20" s="163"/>
      <c r="AO20" s="163"/>
      <c r="AP20" s="163"/>
      <c r="AQ20" s="163"/>
      <c r="AR20" s="163"/>
      <c r="AS20" s="163"/>
      <c r="AT20" s="163"/>
      <c r="AU20" s="163"/>
      <c r="AV20" s="163"/>
      <c r="AW20" s="163"/>
      <c r="AX20" s="163"/>
      <c r="AY20" s="163"/>
      <c r="AZ20" s="163"/>
      <c r="BA20" s="163"/>
      <c r="BB20" s="163"/>
      <c r="BC20" s="163"/>
      <c r="BD20" s="163"/>
      <c r="BE20" s="163"/>
      <c r="BF20" s="163"/>
      <c r="BG20" s="163"/>
      <c r="BH20" s="163"/>
      <c r="BI20" s="163"/>
      <c r="BJ20" s="163"/>
      <c r="BK20" s="163"/>
      <c r="BL20" s="163"/>
      <c r="BM20" s="163"/>
      <c r="BN20" s="163"/>
      <c r="BO20" s="163"/>
      <c r="BP20" s="163"/>
      <c r="BQ20" s="163"/>
      <c r="BR20" s="163"/>
      <c r="BS20" s="163"/>
      <c r="BT20" s="163"/>
      <c r="BU20" s="163"/>
      <c r="BV20" s="163"/>
      <c r="BW20" s="163"/>
      <c r="BX20" s="163"/>
      <c r="BY20" s="163"/>
      <c r="BZ20" s="163"/>
      <c r="CA20" s="163"/>
      <c r="CB20" s="163"/>
      <c r="CC20" s="163"/>
      <c r="CD20" s="163"/>
      <c r="CE20" s="163"/>
      <c r="CF20" s="163"/>
      <c r="CG20" s="163"/>
      <c r="CH20" s="163"/>
      <c r="CI20" s="163"/>
      <c r="CJ20" s="163"/>
      <c r="CK20" s="163"/>
      <c r="CL20" s="163"/>
      <c r="CM20" s="163"/>
      <c r="CN20" s="163"/>
      <c r="CO20" s="163"/>
      <c r="CP20" s="163"/>
      <c r="CQ20" s="163"/>
      <c r="CR20" s="163"/>
      <c r="CS20" s="163"/>
      <c r="CT20" s="163"/>
      <c r="CU20" s="163"/>
      <c r="CV20" s="163"/>
      <c r="CW20" s="163"/>
      <c r="CX20" s="163"/>
      <c r="CY20" s="163"/>
      <c r="CZ20" s="163"/>
      <c r="DA20" s="163"/>
      <c r="DB20" s="163"/>
      <c r="DC20" s="163"/>
      <c r="DD20" s="163"/>
      <c r="DE20" s="163"/>
      <c r="DF20" s="163"/>
      <c r="DG20" s="163"/>
      <c r="DH20" s="163"/>
      <c r="DI20" s="163"/>
      <c r="DJ20" s="163"/>
      <c r="DK20" s="163"/>
      <c r="DL20" s="163"/>
      <c r="DM20" s="163"/>
      <c r="DN20" s="163"/>
      <c r="DO20" s="163"/>
      <c r="DP20" s="163"/>
      <c r="DQ20" s="163"/>
      <c r="DR20" s="163"/>
      <c r="DS20" s="163"/>
      <c r="DT20" s="163"/>
      <c r="DU20" s="163"/>
      <c r="DV20" s="163"/>
      <c r="DW20" s="163"/>
      <c r="DX20" s="163"/>
      <c r="DY20" s="163"/>
      <c r="DZ20" s="163"/>
      <c r="EA20" s="163"/>
      <c r="EB20" s="163"/>
      <c r="EC20" s="163"/>
      <c r="ED20" s="163"/>
      <c r="EE20" s="163"/>
      <c r="EF20" s="163"/>
      <c r="EG20" s="163"/>
      <c r="EH20" s="163"/>
      <c r="EI20" s="163"/>
      <c r="EJ20" s="163"/>
      <c r="EK20" s="163"/>
      <c r="EL20" s="163"/>
      <c r="EM20" s="163"/>
      <c r="EN20" s="163"/>
      <c r="EO20" s="163"/>
      <c r="EP20" s="163"/>
      <c r="EQ20" s="163"/>
      <c r="ER20" s="163"/>
      <c r="ES20" s="163"/>
      <c r="ET20" s="163"/>
      <c r="EU20" s="163"/>
      <c r="EV20" s="163"/>
      <c r="EW20" s="163"/>
      <c r="EX20" s="163"/>
      <c r="EY20" s="163"/>
      <c r="EZ20" s="163"/>
      <c r="FA20" s="163"/>
      <c r="FB20" s="163"/>
      <c r="FC20" s="163"/>
      <c r="FD20" s="163"/>
      <c r="FE20" s="163"/>
      <c r="FF20" s="163"/>
      <c r="FG20" s="163"/>
      <c r="FH20" s="163"/>
      <c r="FI20" s="163"/>
      <c r="FJ20" s="163"/>
      <c r="FK20" s="163"/>
      <c r="FL20" s="163"/>
      <c r="FM20" s="163"/>
      <c r="FN20" s="163"/>
      <c r="FO20" s="163"/>
      <c r="FP20" s="163"/>
      <c r="FQ20" s="163"/>
      <c r="FR20" s="163"/>
      <c r="FS20" s="163"/>
      <c r="FT20" s="163"/>
      <c r="FU20" s="163"/>
      <c r="FV20" s="163"/>
      <c r="FW20" s="163"/>
      <c r="FX20" s="163"/>
      <c r="FY20" s="163"/>
      <c r="FZ20" s="163"/>
      <c r="GA20" s="163"/>
      <c r="GB20" s="163"/>
      <c r="GC20" s="163"/>
      <c r="GD20" s="163"/>
      <c r="GE20" s="163"/>
      <c r="GF20" s="163"/>
      <c r="GG20" s="163"/>
      <c r="GH20" s="163"/>
    </row>
    <row r="21" spans="1:190" s="164" customFormat="1" ht="18" customHeight="1">
      <c r="A21" s="135"/>
      <c r="B21" s="136"/>
      <c r="C21" s="136"/>
      <c r="D21" s="136"/>
      <c r="E21" s="136"/>
      <c r="F21" s="145"/>
      <c r="G21" s="145"/>
      <c r="H21" s="145"/>
      <c r="I21" s="145"/>
      <c r="J21" s="146"/>
      <c r="K21" s="147">
        <f>SUM(VerificationForm[[#This Row],[Certification Fee
(if applicable)]:[Textbooks/ Manuals Fees
(if applicable)]])</f>
        <v>0</v>
      </c>
      <c r="L21" s="148"/>
      <c r="M21" s="148"/>
      <c r="N21" s="143"/>
      <c r="O21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21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21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21" s="119" t="str">
        <f>IF(OR(ISBLANK($B$5),ISBLANK(VerificationForm[[#This Row],[Employee First Name]])),"",
_xlfn.XLOOKUP($B$5,Table6[COUNTY],Table6[DED REGION]))</f>
        <v/>
      </c>
      <c r="S21" s="119" t="str">
        <f>IF(OR(ISBLANK($B$5),ISBLANK(VerificationForm[[#This Row],[Employee First Name]])),"",
_xlfn.XLOOKUP($B$5,Table6[COUNTY],Table6[Points]))</f>
        <v/>
      </c>
      <c r="T21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21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21" s="156" t="str">
        <f>IF(VerificationForm[[#This Row],[Wage Increase to Training Cost Score]]="","",SUM(VerificationForm[[#This Row],[County Economic Distress Score]:[Wage Increase to Training Cost Score]]))</f>
        <v/>
      </c>
      <c r="W21" s="161"/>
      <c r="X21" s="161"/>
      <c r="Y21" s="162"/>
      <c r="Z21" s="117" t="str">
        <f>IF(NOT(ISBLANK(VerificationForm[[#This Row],[Employee First Name]])),#REF!,"")</f>
        <v/>
      </c>
      <c r="AA21" s="118" t="str">
        <f>IF(NOT(ISBLANK(VerificationForm[[#This Row],[Employee First Name]])),$B$2,"")</f>
        <v/>
      </c>
      <c r="AB21" s="119" t="str">
        <f>IF(NOT(ISBLANK(VerificationForm[[#This Row],[Employee First Name]])),$B$4,"")</f>
        <v/>
      </c>
      <c r="AC21" s="119" t="str">
        <f>IF(NOT(ISBLANK(VerificationForm[[#This Row],[Employee Last Name]])),$B$5,"")</f>
        <v/>
      </c>
      <c r="AD21" s="120" t="str">
        <f>IF(NOT(ISBLANK(VerificationForm[[#This Row],[Employee Last Name]])),CONCATENATE(VerificationForm[[#This Row],[Employee First Name]]," ",VerificationForm[[#This Row],[Employee Last Name]]),"")</f>
        <v/>
      </c>
      <c r="AE21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  <c r="AF21" s="163"/>
      <c r="AG21" s="163"/>
      <c r="AH21" s="163"/>
      <c r="AI21" s="163"/>
      <c r="AJ21" s="163"/>
      <c r="AK21" s="163"/>
      <c r="AL21" s="163"/>
      <c r="AM21" s="163"/>
      <c r="AN21" s="163"/>
      <c r="AO21" s="163"/>
      <c r="AP21" s="163"/>
      <c r="AQ21" s="163"/>
      <c r="AR21" s="163"/>
      <c r="AS21" s="163"/>
      <c r="AT21" s="163"/>
      <c r="AU21" s="163"/>
      <c r="AV21" s="163"/>
      <c r="AW21" s="163"/>
      <c r="AX21" s="163"/>
      <c r="AY21" s="163"/>
      <c r="AZ21" s="163"/>
      <c r="BA21" s="163"/>
      <c r="BB21" s="163"/>
      <c r="BC21" s="163"/>
      <c r="BD21" s="163"/>
      <c r="BE21" s="163"/>
      <c r="BF21" s="163"/>
      <c r="BG21" s="163"/>
      <c r="BH21" s="163"/>
      <c r="BI21" s="163"/>
      <c r="BJ21" s="163"/>
      <c r="BK21" s="163"/>
      <c r="BL21" s="163"/>
      <c r="BM21" s="163"/>
      <c r="BN21" s="163"/>
      <c r="BO21" s="163"/>
      <c r="BP21" s="163"/>
      <c r="BQ21" s="163"/>
      <c r="BR21" s="163"/>
      <c r="BS21" s="163"/>
      <c r="BT21" s="163"/>
      <c r="BU21" s="163"/>
      <c r="BV21" s="163"/>
      <c r="BW21" s="163"/>
      <c r="BX21" s="163"/>
      <c r="BY21" s="163"/>
      <c r="BZ21" s="163"/>
      <c r="CA21" s="163"/>
      <c r="CB21" s="163"/>
      <c r="CC21" s="163"/>
      <c r="CD21" s="163"/>
      <c r="CE21" s="163"/>
      <c r="CF21" s="163"/>
      <c r="CG21" s="163"/>
      <c r="CH21" s="163"/>
      <c r="CI21" s="163"/>
      <c r="CJ21" s="163"/>
      <c r="CK21" s="163"/>
      <c r="CL21" s="163"/>
      <c r="CM21" s="163"/>
      <c r="CN21" s="163"/>
      <c r="CO21" s="163"/>
      <c r="CP21" s="163"/>
      <c r="CQ21" s="163"/>
      <c r="CR21" s="163"/>
      <c r="CS21" s="163"/>
      <c r="CT21" s="163"/>
      <c r="CU21" s="163"/>
      <c r="CV21" s="163"/>
      <c r="CW21" s="163"/>
      <c r="CX21" s="163"/>
      <c r="CY21" s="163"/>
      <c r="CZ21" s="163"/>
      <c r="DA21" s="163"/>
      <c r="DB21" s="163"/>
      <c r="DC21" s="163"/>
      <c r="DD21" s="163"/>
      <c r="DE21" s="163"/>
      <c r="DF21" s="163"/>
      <c r="DG21" s="163"/>
      <c r="DH21" s="163"/>
      <c r="DI21" s="163"/>
      <c r="DJ21" s="163"/>
      <c r="DK21" s="163"/>
      <c r="DL21" s="163"/>
      <c r="DM21" s="163"/>
      <c r="DN21" s="163"/>
      <c r="DO21" s="163"/>
      <c r="DP21" s="163"/>
      <c r="DQ21" s="163"/>
      <c r="DR21" s="163"/>
      <c r="DS21" s="163"/>
      <c r="DT21" s="163"/>
      <c r="DU21" s="163"/>
      <c r="DV21" s="163"/>
      <c r="DW21" s="163"/>
      <c r="DX21" s="163"/>
      <c r="DY21" s="163"/>
      <c r="DZ21" s="163"/>
      <c r="EA21" s="163"/>
      <c r="EB21" s="163"/>
      <c r="EC21" s="163"/>
      <c r="ED21" s="163"/>
      <c r="EE21" s="163"/>
      <c r="EF21" s="163"/>
      <c r="EG21" s="163"/>
      <c r="EH21" s="163"/>
      <c r="EI21" s="163"/>
      <c r="EJ21" s="163"/>
      <c r="EK21" s="163"/>
      <c r="EL21" s="163"/>
      <c r="EM21" s="163"/>
      <c r="EN21" s="163"/>
      <c r="EO21" s="163"/>
      <c r="EP21" s="163"/>
      <c r="EQ21" s="163"/>
      <c r="ER21" s="163"/>
      <c r="ES21" s="163"/>
      <c r="ET21" s="163"/>
      <c r="EU21" s="163"/>
      <c r="EV21" s="163"/>
      <c r="EW21" s="163"/>
      <c r="EX21" s="163"/>
      <c r="EY21" s="163"/>
      <c r="EZ21" s="163"/>
      <c r="FA21" s="163"/>
      <c r="FB21" s="163"/>
      <c r="FC21" s="163"/>
      <c r="FD21" s="163"/>
      <c r="FE21" s="163"/>
      <c r="FF21" s="163"/>
      <c r="FG21" s="163"/>
      <c r="FH21" s="163"/>
      <c r="FI21" s="163"/>
      <c r="FJ21" s="163"/>
      <c r="FK21" s="163"/>
      <c r="FL21" s="163"/>
      <c r="FM21" s="163"/>
      <c r="FN21" s="163"/>
      <c r="FO21" s="163"/>
      <c r="FP21" s="163"/>
      <c r="FQ21" s="163"/>
      <c r="FR21" s="163"/>
      <c r="FS21" s="163"/>
      <c r="FT21" s="163"/>
      <c r="FU21" s="163"/>
      <c r="FV21" s="163"/>
      <c r="FW21" s="163"/>
      <c r="FX21" s="163"/>
      <c r="FY21" s="163"/>
      <c r="FZ21" s="163"/>
      <c r="GA21" s="163"/>
      <c r="GB21" s="163"/>
      <c r="GC21" s="163"/>
      <c r="GD21" s="163"/>
      <c r="GE21" s="163"/>
      <c r="GF21" s="163"/>
      <c r="GG21" s="163"/>
      <c r="GH21" s="163"/>
    </row>
    <row r="22" spans="1:190" s="164" customFormat="1" ht="18" customHeight="1">
      <c r="A22" s="135"/>
      <c r="B22" s="136"/>
      <c r="C22" s="136"/>
      <c r="D22" s="136"/>
      <c r="E22" s="136"/>
      <c r="F22" s="145"/>
      <c r="G22" s="145"/>
      <c r="H22" s="145"/>
      <c r="I22" s="145"/>
      <c r="J22" s="146"/>
      <c r="K22" s="147">
        <f>SUM(VerificationForm[[#This Row],[Certification Fee
(if applicable)]:[Textbooks/ Manuals Fees
(if applicable)]])</f>
        <v>0</v>
      </c>
      <c r="L22" s="148"/>
      <c r="M22" s="148"/>
      <c r="N22" s="143"/>
      <c r="O22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22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22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22" s="119" t="str">
        <f>IF(OR(ISBLANK($B$5),ISBLANK(VerificationForm[[#This Row],[Employee First Name]])),"",
_xlfn.XLOOKUP($B$5,Table6[COUNTY],Table6[DED REGION]))</f>
        <v/>
      </c>
      <c r="S22" s="119" t="str">
        <f>IF(OR(ISBLANK($B$5),ISBLANK(VerificationForm[[#This Row],[Employee First Name]])),"",
_xlfn.XLOOKUP($B$5,Table6[COUNTY],Table6[Points]))</f>
        <v/>
      </c>
      <c r="T22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22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22" s="156" t="str">
        <f>IF(VerificationForm[[#This Row],[Wage Increase to Training Cost Score]]="","",SUM(VerificationForm[[#This Row],[County Economic Distress Score]:[Wage Increase to Training Cost Score]]))</f>
        <v/>
      </c>
      <c r="W22" s="161"/>
      <c r="X22" s="161"/>
      <c r="Y22" s="162"/>
      <c r="Z22" s="117" t="str">
        <f>IF(NOT(ISBLANK(VerificationForm[[#This Row],[Employee First Name]])),#REF!,"")</f>
        <v/>
      </c>
      <c r="AA22" s="118" t="str">
        <f>IF(NOT(ISBLANK(VerificationForm[[#This Row],[Employee First Name]])),$B$2,"")</f>
        <v/>
      </c>
      <c r="AB22" s="119" t="str">
        <f>IF(NOT(ISBLANK(VerificationForm[[#This Row],[Employee First Name]])),$B$4,"")</f>
        <v/>
      </c>
      <c r="AC22" s="119" t="str">
        <f>IF(NOT(ISBLANK(VerificationForm[[#This Row],[Employee Last Name]])),$B$5,"")</f>
        <v/>
      </c>
      <c r="AD22" s="120" t="str">
        <f>IF(NOT(ISBLANK(VerificationForm[[#This Row],[Employee Last Name]])),CONCATENATE(VerificationForm[[#This Row],[Employee First Name]]," ",VerificationForm[[#This Row],[Employee Last Name]]),"")</f>
        <v/>
      </c>
      <c r="AE22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  <c r="AF22" s="163"/>
      <c r="AG22" s="163"/>
      <c r="AH22" s="163"/>
      <c r="AI22" s="163"/>
      <c r="AJ22" s="163"/>
      <c r="AK22" s="163"/>
      <c r="AL22" s="163"/>
      <c r="AM22" s="163"/>
      <c r="AN22" s="163"/>
      <c r="AO22" s="163"/>
      <c r="AP22" s="163"/>
      <c r="AQ22" s="163"/>
      <c r="AR22" s="163"/>
      <c r="AS22" s="163"/>
      <c r="AT22" s="163"/>
      <c r="AU22" s="163"/>
      <c r="AV22" s="163"/>
      <c r="AW22" s="163"/>
      <c r="AX22" s="163"/>
      <c r="AY22" s="163"/>
      <c r="AZ22" s="163"/>
      <c r="BA22" s="163"/>
      <c r="BB22" s="163"/>
      <c r="BC22" s="163"/>
      <c r="BD22" s="163"/>
      <c r="BE22" s="163"/>
      <c r="BF22" s="163"/>
      <c r="BG22" s="163"/>
      <c r="BH22" s="163"/>
      <c r="BI22" s="163"/>
      <c r="BJ22" s="163"/>
      <c r="BK22" s="163"/>
      <c r="BL22" s="163"/>
      <c r="BM22" s="163"/>
      <c r="BN22" s="163"/>
      <c r="BO22" s="163"/>
      <c r="BP22" s="163"/>
      <c r="BQ22" s="163"/>
      <c r="BR22" s="163"/>
      <c r="BS22" s="163"/>
      <c r="BT22" s="163"/>
      <c r="BU22" s="163"/>
      <c r="BV22" s="163"/>
      <c r="BW22" s="163"/>
      <c r="BX22" s="163"/>
      <c r="BY22" s="163"/>
      <c r="BZ22" s="163"/>
      <c r="CA22" s="163"/>
      <c r="CB22" s="163"/>
      <c r="CC22" s="163"/>
      <c r="CD22" s="163"/>
      <c r="CE22" s="163"/>
      <c r="CF22" s="163"/>
      <c r="CG22" s="163"/>
      <c r="CH22" s="163"/>
      <c r="CI22" s="163"/>
      <c r="CJ22" s="163"/>
      <c r="CK22" s="163"/>
      <c r="CL22" s="163"/>
      <c r="CM22" s="163"/>
      <c r="CN22" s="163"/>
      <c r="CO22" s="163"/>
      <c r="CP22" s="163"/>
      <c r="CQ22" s="163"/>
      <c r="CR22" s="163"/>
      <c r="CS22" s="163"/>
      <c r="CT22" s="163"/>
      <c r="CU22" s="163"/>
      <c r="CV22" s="163"/>
      <c r="CW22" s="163"/>
      <c r="CX22" s="163"/>
      <c r="CY22" s="163"/>
      <c r="CZ22" s="163"/>
      <c r="DA22" s="163"/>
      <c r="DB22" s="163"/>
      <c r="DC22" s="163"/>
      <c r="DD22" s="163"/>
      <c r="DE22" s="163"/>
      <c r="DF22" s="163"/>
      <c r="DG22" s="163"/>
      <c r="DH22" s="163"/>
      <c r="DI22" s="163"/>
      <c r="DJ22" s="163"/>
      <c r="DK22" s="163"/>
      <c r="DL22" s="163"/>
      <c r="DM22" s="163"/>
      <c r="DN22" s="163"/>
      <c r="DO22" s="163"/>
      <c r="DP22" s="163"/>
      <c r="DQ22" s="163"/>
      <c r="DR22" s="163"/>
      <c r="DS22" s="163"/>
      <c r="DT22" s="163"/>
      <c r="DU22" s="163"/>
      <c r="DV22" s="163"/>
      <c r="DW22" s="163"/>
      <c r="DX22" s="163"/>
      <c r="DY22" s="163"/>
      <c r="DZ22" s="163"/>
      <c r="EA22" s="163"/>
      <c r="EB22" s="163"/>
      <c r="EC22" s="163"/>
      <c r="ED22" s="163"/>
      <c r="EE22" s="163"/>
      <c r="EF22" s="163"/>
      <c r="EG22" s="163"/>
      <c r="EH22" s="163"/>
      <c r="EI22" s="163"/>
      <c r="EJ22" s="163"/>
      <c r="EK22" s="163"/>
      <c r="EL22" s="163"/>
      <c r="EM22" s="163"/>
      <c r="EN22" s="163"/>
      <c r="EO22" s="163"/>
      <c r="EP22" s="163"/>
      <c r="EQ22" s="163"/>
      <c r="ER22" s="163"/>
      <c r="ES22" s="163"/>
      <c r="ET22" s="163"/>
      <c r="EU22" s="163"/>
      <c r="EV22" s="163"/>
      <c r="EW22" s="163"/>
      <c r="EX22" s="163"/>
      <c r="EY22" s="163"/>
      <c r="EZ22" s="163"/>
      <c r="FA22" s="163"/>
      <c r="FB22" s="163"/>
      <c r="FC22" s="163"/>
      <c r="FD22" s="163"/>
      <c r="FE22" s="163"/>
      <c r="FF22" s="163"/>
      <c r="FG22" s="163"/>
      <c r="FH22" s="163"/>
      <c r="FI22" s="163"/>
      <c r="FJ22" s="163"/>
      <c r="FK22" s="163"/>
      <c r="FL22" s="163"/>
      <c r="FM22" s="163"/>
      <c r="FN22" s="163"/>
      <c r="FO22" s="163"/>
      <c r="FP22" s="163"/>
      <c r="FQ22" s="163"/>
      <c r="FR22" s="163"/>
      <c r="FS22" s="163"/>
      <c r="FT22" s="163"/>
      <c r="FU22" s="163"/>
      <c r="FV22" s="163"/>
      <c r="FW22" s="163"/>
      <c r="FX22" s="163"/>
      <c r="FY22" s="163"/>
      <c r="FZ22" s="163"/>
      <c r="GA22" s="163"/>
      <c r="GB22" s="163"/>
      <c r="GC22" s="163"/>
      <c r="GD22" s="163"/>
      <c r="GE22" s="163"/>
      <c r="GF22" s="163"/>
      <c r="GG22" s="163"/>
      <c r="GH22" s="163"/>
    </row>
    <row r="23" spans="1:190" s="164" customFormat="1" ht="18" customHeight="1">
      <c r="A23" s="135"/>
      <c r="B23" s="136"/>
      <c r="C23" s="136"/>
      <c r="D23" s="136"/>
      <c r="E23" s="136"/>
      <c r="F23" s="145"/>
      <c r="G23" s="145"/>
      <c r="H23" s="145"/>
      <c r="I23" s="145"/>
      <c r="J23" s="146"/>
      <c r="K23" s="147">
        <f>SUM(VerificationForm[[#This Row],[Certification Fee
(if applicable)]:[Textbooks/ Manuals Fees
(if applicable)]])</f>
        <v>0</v>
      </c>
      <c r="L23" s="148"/>
      <c r="M23" s="148"/>
      <c r="N23" s="143"/>
      <c r="O23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23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23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23" s="119" t="str">
        <f>IF(OR(ISBLANK($B$5),ISBLANK(VerificationForm[[#This Row],[Employee First Name]])),"",
_xlfn.XLOOKUP($B$5,Table6[COUNTY],Table6[DED REGION]))</f>
        <v/>
      </c>
      <c r="S23" s="119" t="str">
        <f>IF(OR(ISBLANK($B$5),ISBLANK(VerificationForm[[#This Row],[Employee First Name]])),"",
_xlfn.XLOOKUP($B$5,Table6[COUNTY],Table6[Points]))</f>
        <v/>
      </c>
      <c r="T23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23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23" s="156" t="str">
        <f>IF(VerificationForm[[#This Row],[Wage Increase to Training Cost Score]]="","",SUM(VerificationForm[[#This Row],[County Economic Distress Score]:[Wage Increase to Training Cost Score]]))</f>
        <v/>
      </c>
      <c r="W23" s="161"/>
      <c r="X23" s="161"/>
      <c r="Y23" s="162"/>
      <c r="Z23" s="117" t="str">
        <f>IF(NOT(ISBLANK(VerificationForm[[#This Row],[Employee First Name]])),#REF!,"")</f>
        <v/>
      </c>
      <c r="AA23" s="118" t="str">
        <f>IF(NOT(ISBLANK(VerificationForm[[#This Row],[Employee First Name]])),$B$2,"")</f>
        <v/>
      </c>
      <c r="AB23" s="119" t="str">
        <f>IF(NOT(ISBLANK(VerificationForm[[#This Row],[Employee First Name]])),$B$4,"")</f>
        <v/>
      </c>
      <c r="AC23" s="119" t="str">
        <f>IF(NOT(ISBLANK(VerificationForm[[#This Row],[Employee Last Name]])),$B$5,"")</f>
        <v/>
      </c>
      <c r="AD23" s="120" t="str">
        <f>IF(NOT(ISBLANK(VerificationForm[[#This Row],[Employee Last Name]])),CONCATENATE(VerificationForm[[#This Row],[Employee First Name]]," ",VerificationForm[[#This Row],[Employee Last Name]]),"")</f>
        <v/>
      </c>
      <c r="AE23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  <c r="AF23" s="163"/>
      <c r="AG23" s="163"/>
      <c r="AH23" s="163"/>
      <c r="AI23" s="163"/>
      <c r="AJ23" s="163"/>
      <c r="AK23" s="163"/>
      <c r="AL23" s="163"/>
      <c r="AM23" s="163"/>
      <c r="AN23" s="163"/>
      <c r="AO23" s="163"/>
      <c r="AP23" s="163"/>
      <c r="AQ23" s="163"/>
      <c r="AR23" s="163"/>
      <c r="AS23" s="163"/>
      <c r="AT23" s="163"/>
      <c r="AU23" s="163"/>
      <c r="AV23" s="163"/>
      <c r="AW23" s="163"/>
      <c r="AX23" s="163"/>
      <c r="AY23" s="163"/>
      <c r="AZ23" s="163"/>
      <c r="BA23" s="163"/>
      <c r="BB23" s="163"/>
      <c r="BC23" s="163"/>
      <c r="BD23" s="163"/>
      <c r="BE23" s="163"/>
      <c r="BF23" s="163"/>
      <c r="BG23" s="163"/>
      <c r="BH23" s="163"/>
      <c r="BI23" s="163"/>
      <c r="BJ23" s="163"/>
      <c r="BK23" s="163"/>
      <c r="BL23" s="163"/>
      <c r="BM23" s="163"/>
      <c r="BN23" s="163"/>
      <c r="BO23" s="163"/>
      <c r="BP23" s="163"/>
      <c r="BQ23" s="163"/>
      <c r="BR23" s="163"/>
      <c r="BS23" s="163"/>
      <c r="BT23" s="163"/>
      <c r="BU23" s="163"/>
      <c r="BV23" s="163"/>
      <c r="BW23" s="163"/>
      <c r="BX23" s="163"/>
      <c r="BY23" s="163"/>
      <c r="BZ23" s="163"/>
      <c r="CA23" s="163"/>
      <c r="CB23" s="163"/>
      <c r="CC23" s="163"/>
      <c r="CD23" s="163"/>
      <c r="CE23" s="163"/>
      <c r="CF23" s="163"/>
      <c r="CG23" s="163"/>
      <c r="CH23" s="163"/>
      <c r="CI23" s="163"/>
      <c r="CJ23" s="163"/>
      <c r="CK23" s="163"/>
      <c r="CL23" s="163"/>
      <c r="CM23" s="163"/>
      <c r="CN23" s="163"/>
      <c r="CO23" s="163"/>
      <c r="CP23" s="163"/>
      <c r="CQ23" s="163"/>
      <c r="CR23" s="163"/>
      <c r="CS23" s="163"/>
      <c r="CT23" s="163"/>
      <c r="CU23" s="163"/>
      <c r="CV23" s="163"/>
      <c r="CW23" s="163"/>
      <c r="CX23" s="163"/>
      <c r="CY23" s="163"/>
      <c r="CZ23" s="163"/>
      <c r="DA23" s="163"/>
      <c r="DB23" s="163"/>
      <c r="DC23" s="163"/>
      <c r="DD23" s="163"/>
      <c r="DE23" s="163"/>
      <c r="DF23" s="163"/>
      <c r="DG23" s="163"/>
      <c r="DH23" s="163"/>
      <c r="DI23" s="163"/>
      <c r="DJ23" s="163"/>
      <c r="DK23" s="163"/>
      <c r="DL23" s="163"/>
      <c r="DM23" s="163"/>
      <c r="DN23" s="163"/>
      <c r="DO23" s="163"/>
      <c r="DP23" s="163"/>
      <c r="DQ23" s="163"/>
      <c r="DR23" s="163"/>
      <c r="DS23" s="163"/>
      <c r="DT23" s="163"/>
      <c r="DU23" s="163"/>
      <c r="DV23" s="163"/>
      <c r="DW23" s="163"/>
      <c r="DX23" s="163"/>
      <c r="DY23" s="163"/>
      <c r="DZ23" s="163"/>
      <c r="EA23" s="163"/>
      <c r="EB23" s="163"/>
      <c r="EC23" s="163"/>
      <c r="ED23" s="163"/>
      <c r="EE23" s="163"/>
      <c r="EF23" s="163"/>
      <c r="EG23" s="163"/>
      <c r="EH23" s="163"/>
      <c r="EI23" s="163"/>
      <c r="EJ23" s="163"/>
      <c r="EK23" s="163"/>
      <c r="EL23" s="163"/>
      <c r="EM23" s="163"/>
      <c r="EN23" s="163"/>
      <c r="EO23" s="163"/>
      <c r="EP23" s="163"/>
      <c r="EQ23" s="163"/>
      <c r="ER23" s="163"/>
      <c r="ES23" s="163"/>
      <c r="ET23" s="163"/>
      <c r="EU23" s="163"/>
      <c r="EV23" s="163"/>
      <c r="EW23" s="163"/>
      <c r="EX23" s="163"/>
      <c r="EY23" s="163"/>
      <c r="EZ23" s="163"/>
      <c r="FA23" s="163"/>
      <c r="FB23" s="163"/>
      <c r="FC23" s="163"/>
      <c r="FD23" s="163"/>
      <c r="FE23" s="163"/>
      <c r="FF23" s="163"/>
      <c r="FG23" s="163"/>
      <c r="FH23" s="163"/>
      <c r="FI23" s="163"/>
      <c r="FJ23" s="163"/>
      <c r="FK23" s="163"/>
      <c r="FL23" s="163"/>
      <c r="FM23" s="163"/>
      <c r="FN23" s="163"/>
      <c r="FO23" s="163"/>
      <c r="FP23" s="163"/>
      <c r="FQ23" s="163"/>
      <c r="FR23" s="163"/>
      <c r="FS23" s="163"/>
      <c r="FT23" s="163"/>
      <c r="FU23" s="163"/>
      <c r="FV23" s="163"/>
      <c r="FW23" s="163"/>
      <c r="FX23" s="163"/>
      <c r="FY23" s="163"/>
      <c r="FZ23" s="163"/>
      <c r="GA23" s="163"/>
      <c r="GB23" s="163"/>
      <c r="GC23" s="163"/>
      <c r="GD23" s="163"/>
      <c r="GE23" s="163"/>
      <c r="GF23" s="163"/>
      <c r="GG23" s="163"/>
    </row>
    <row r="24" spans="1:190" s="164" customFormat="1" ht="18" customHeight="1">
      <c r="A24" s="135"/>
      <c r="B24" s="136"/>
      <c r="C24" s="136"/>
      <c r="D24" s="136"/>
      <c r="E24" s="136"/>
      <c r="F24" s="145"/>
      <c r="G24" s="145"/>
      <c r="H24" s="145"/>
      <c r="I24" s="145"/>
      <c r="J24" s="146"/>
      <c r="K24" s="147">
        <f>SUM(VerificationForm[[#This Row],[Certification Fee
(if applicable)]:[Textbooks/ Manuals Fees
(if applicable)]])</f>
        <v>0</v>
      </c>
      <c r="L24" s="148"/>
      <c r="M24" s="148"/>
      <c r="N24" s="143"/>
      <c r="O24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24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24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24" s="119" t="str">
        <f>IF(OR(ISBLANK($B$5),ISBLANK(VerificationForm[[#This Row],[Employee First Name]])),"",
_xlfn.XLOOKUP($B$5,Table6[COUNTY],Table6[DED REGION]))</f>
        <v/>
      </c>
      <c r="S24" s="119" t="str">
        <f>IF(OR(ISBLANK($B$5),ISBLANK(VerificationForm[[#This Row],[Employee First Name]])),"",
_xlfn.XLOOKUP($B$5,Table6[COUNTY],Table6[Points]))</f>
        <v/>
      </c>
      <c r="T24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24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24" s="156" t="str">
        <f>IF(VerificationForm[[#This Row],[Wage Increase to Training Cost Score]]="","",SUM(VerificationForm[[#This Row],[County Economic Distress Score]:[Wage Increase to Training Cost Score]]))</f>
        <v/>
      </c>
      <c r="W24" s="161"/>
      <c r="X24" s="161"/>
      <c r="Y24" s="162"/>
      <c r="Z24" s="117" t="str">
        <f>IF(NOT(ISBLANK(VerificationForm[[#This Row],[Employee First Name]])),#REF!,"")</f>
        <v/>
      </c>
      <c r="AA24" s="118" t="str">
        <f>IF(NOT(ISBLANK(VerificationForm[[#This Row],[Employee First Name]])),$B$2,"")</f>
        <v/>
      </c>
      <c r="AB24" s="119" t="str">
        <f>IF(NOT(ISBLANK(VerificationForm[[#This Row],[Employee First Name]])),$B$4,"")</f>
        <v/>
      </c>
      <c r="AC24" s="119" t="str">
        <f>IF(NOT(ISBLANK(VerificationForm[[#This Row],[Employee Last Name]])),$B$5,"")</f>
        <v/>
      </c>
      <c r="AD24" s="120" t="str">
        <f>IF(NOT(ISBLANK(VerificationForm[[#This Row],[Employee Last Name]])),CONCATENATE(VerificationForm[[#This Row],[Employee First Name]]," ",VerificationForm[[#This Row],[Employee Last Name]]),"")</f>
        <v/>
      </c>
      <c r="AE24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  <c r="AF24" s="163"/>
      <c r="AG24" s="163"/>
      <c r="AH24" s="163"/>
      <c r="AI24" s="163"/>
      <c r="AJ24" s="163"/>
      <c r="AK24" s="163"/>
      <c r="AL24" s="163"/>
      <c r="AM24" s="163"/>
      <c r="AN24" s="163"/>
      <c r="AO24" s="163"/>
      <c r="AP24" s="163"/>
      <c r="AQ24" s="163"/>
      <c r="AR24" s="163"/>
      <c r="AS24" s="163"/>
      <c r="AT24" s="163"/>
      <c r="AU24" s="163"/>
      <c r="AV24" s="163"/>
      <c r="AW24" s="163"/>
      <c r="AX24" s="163"/>
      <c r="AY24" s="163"/>
      <c r="AZ24" s="163"/>
      <c r="BA24" s="163"/>
      <c r="BB24" s="163"/>
      <c r="BC24" s="163"/>
      <c r="BD24" s="163"/>
      <c r="BE24" s="163"/>
      <c r="BF24" s="163"/>
      <c r="BG24" s="163"/>
      <c r="BH24" s="163"/>
      <c r="BI24" s="163"/>
      <c r="BJ24" s="163"/>
      <c r="BK24" s="163"/>
      <c r="BL24" s="163"/>
      <c r="BM24" s="163"/>
      <c r="BN24" s="163"/>
      <c r="BO24" s="163"/>
      <c r="BP24" s="163"/>
      <c r="BQ24" s="163"/>
      <c r="BR24" s="163"/>
      <c r="BS24" s="163"/>
      <c r="BT24" s="163"/>
      <c r="BU24" s="163"/>
      <c r="BV24" s="163"/>
      <c r="BW24" s="163"/>
      <c r="BX24" s="163"/>
      <c r="BY24" s="163"/>
      <c r="BZ24" s="163"/>
      <c r="CA24" s="163"/>
      <c r="CB24" s="163"/>
      <c r="CC24" s="163"/>
      <c r="CD24" s="163"/>
      <c r="CE24" s="163"/>
      <c r="CF24" s="163"/>
      <c r="CG24" s="163"/>
      <c r="CH24" s="163"/>
      <c r="CI24" s="163"/>
      <c r="CJ24" s="163"/>
      <c r="CK24" s="163"/>
      <c r="CL24" s="163"/>
      <c r="CM24" s="163"/>
      <c r="CN24" s="163"/>
      <c r="CO24" s="163"/>
      <c r="CP24" s="163"/>
      <c r="CQ24" s="163"/>
      <c r="CR24" s="163"/>
      <c r="CS24" s="163"/>
      <c r="CT24" s="163"/>
      <c r="CU24" s="163"/>
      <c r="CV24" s="163"/>
      <c r="CW24" s="163"/>
      <c r="CX24" s="163"/>
      <c r="CY24" s="163"/>
      <c r="CZ24" s="163"/>
      <c r="DA24" s="163"/>
      <c r="DB24" s="163"/>
      <c r="DC24" s="163"/>
      <c r="DD24" s="163"/>
      <c r="DE24" s="163"/>
      <c r="DF24" s="163"/>
      <c r="DG24" s="163"/>
      <c r="DH24" s="163"/>
      <c r="DI24" s="163"/>
      <c r="DJ24" s="163"/>
      <c r="DK24" s="163"/>
      <c r="DL24" s="163"/>
      <c r="DM24" s="163"/>
      <c r="DN24" s="163"/>
      <c r="DO24" s="163"/>
      <c r="DP24" s="163"/>
      <c r="DQ24" s="163"/>
      <c r="DR24" s="163"/>
      <c r="DS24" s="163"/>
      <c r="DT24" s="163"/>
      <c r="DU24" s="163"/>
      <c r="DV24" s="163"/>
      <c r="DW24" s="163"/>
      <c r="DX24" s="163"/>
      <c r="DY24" s="163"/>
      <c r="DZ24" s="163"/>
      <c r="EA24" s="163"/>
      <c r="EB24" s="163"/>
      <c r="EC24" s="163"/>
      <c r="ED24" s="163"/>
      <c r="EE24" s="163"/>
      <c r="EF24" s="163"/>
      <c r="EG24" s="163"/>
      <c r="EH24" s="163"/>
      <c r="EI24" s="163"/>
      <c r="EJ24" s="163"/>
      <c r="EK24" s="163"/>
      <c r="EL24" s="163"/>
      <c r="EM24" s="163"/>
      <c r="EN24" s="163"/>
      <c r="EO24" s="163"/>
      <c r="EP24" s="163"/>
      <c r="EQ24" s="163"/>
      <c r="ER24" s="163"/>
      <c r="ES24" s="163"/>
      <c r="ET24" s="163"/>
      <c r="EU24" s="163"/>
      <c r="EV24" s="163"/>
      <c r="EW24" s="163"/>
      <c r="EX24" s="163"/>
      <c r="EY24" s="163"/>
      <c r="EZ24" s="163"/>
      <c r="FA24" s="163"/>
      <c r="FB24" s="163"/>
      <c r="FC24" s="163"/>
      <c r="FD24" s="163"/>
      <c r="FE24" s="163"/>
      <c r="FF24" s="163"/>
      <c r="FG24" s="163"/>
      <c r="FH24" s="163"/>
      <c r="FI24" s="163"/>
      <c r="FJ24" s="163"/>
      <c r="FK24" s="163"/>
      <c r="FL24" s="163"/>
      <c r="FM24" s="163"/>
      <c r="FN24" s="163"/>
      <c r="FO24" s="163"/>
      <c r="FP24" s="163"/>
      <c r="FQ24" s="163"/>
      <c r="FR24" s="163"/>
      <c r="FS24" s="163"/>
      <c r="FT24" s="163"/>
      <c r="FU24" s="163"/>
      <c r="FV24" s="163"/>
      <c r="FW24" s="163"/>
      <c r="FX24" s="163"/>
      <c r="FY24" s="163"/>
      <c r="FZ24" s="163"/>
      <c r="GA24" s="163"/>
      <c r="GB24" s="163"/>
      <c r="GC24" s="163"/>
      <c r="GD24" s="163"/>
      <c r="GE24" s="163"/>
      <c r="GF24" s="163"/>
      <c r="GG24" s="163"/>
    </row>
    <row r="25" spans="1:190" s="164" customFormat="1" ht="18" customHeight="1">
      <c r="A25" s="135"/>
      <c r="B25" s="136"/>
      <c r="C25" s="136"/>
      <c r="D25" s="136"/>
      <c r="E25" s="136"/>
      <c r="F25" s="145"/>
      <c r="G25" s="145"/>
      <c r="H25" s="145"/>
      <c r="I25" s="145"/>
      <c r="J25" s="146"/>
      <c r="K25" s="147">
        <f>SUM(VerificationForm[[#This Row],[Certification Fee
(if applicable)]:[Textbooks/ Manuals Fees
(if applicable)]])</f>
        <v>0</v>
      </c>
      <c r="L25" s="148"/>
      <c r="M25" s="148"/>
      <c r="N25" s="143"/>
      <c r="O25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25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25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25" s="119" t="str">
        <f>IF(OR(ISBLANK($B$5),ISBLANK(VerificationForm[[#This Row],[Employee First Name]])),"",
_xlfn.XLOOKUP($B$5,Table6[COUNTY],Table6[DED REGION]))</f>
        <v/>
      </c>
      <c r="S25" s="119" t="str">
        <f>IF(OR(ISBLANK($B$5),ISBLANK(VerificationForm[[#This Row],[Employee First Name]])),"",
_xlfn.XLOOKUP($B$5,Table6[COUNTY],Table6[Points]))</f>
        <v/>
      </c>
      <c r="T25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25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25" s="156" t="str">
        <f>IF(VerificationForm[[#This Row],[Wage Increase to Training Cost Score]]="","",SUM(VerificationForm[[#This Row],[County Economic Distress Score]:[Wage Increase to Training Cost Score]]))</f>
        <v/>
      </c>
      <c r="W25" s="161"/>
      <c r="X25" s="161"/>
      <c r="Y25" s="162"/>
      <c r="Z25" s="117" t="str">
        <f>IF(NOT(ISBLANK(VerificationForm[[#This Row],[Employee First Name]])),#REF!,"")</f>
        <v/>
      </c>
      <c r="AA25" s="118" t="str">
        <f>IF(NOT(ISBLANK(VerificationForm[[#This Row],[Employee First Name]])),$B$2,"")</f>
        <v/>
      </c>
      <c r="AB25" s="119" t="str">
        <f>IF(NOT(ISBLANK(VerificationForm[[#This Row],[Employee First Name]])),$B$4,"")</f>
        <v/>
      </c>
      <c r="AC25" s="119" t="str">
        <f>IF(NOT(ISBLANK(VerificationForm[[#This Row],[Employee Last Name]])),$B$5,"")</f>
        <v/>
      </c>
      <c r="AD25" s="120" t="str">
        <f>IF(NOT(ISBLANK(VerificationForm[[#This Row],[Employee Last Name]])),CONCATENATE(VerificationForm[[#This Row],[Employee First Name]]," ",VerificationForm[[#This Row],[Employee Last Name]]),"")</f>
        <v/>
      </c>
      <c r="AE25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  <c r="AF25" s="163"/>
      <c r="AG25" s="163"/>
      <c r="AH25" s="163"/>
      <c r="AI25" s="163"/>
      <c r="AJ25" s="163"/>
      <c r="AK25" s="163"/>
      <c r="AL25" s="163"/>
      <c r="AM25" s="163"/>
      <c r="AN25" s="163"/>
      <c r="AO25" s="163"/>
      <c r="AP25" s="163"/>
      <c r="AQ25" s="163"/>
      <c r="AR25" s="163"/>
      <c r="AS25" s="163"/>
      <c r="AT25" s="163"/>
      <c r="AU25" s="163"/>
      <c r="AV25" s="163"/>
      <c r="AW25" s="163"/>
      <c r="AX25" s="163"/>
      <c r="AY25" s="163"/>
      <c r="AZ25" s="163"/>
      <c r="BA25" s="163"/>
      <c r="BB25" s="163"/>
      <c r="BC25" s="163"/>
      <c r="BD25" s="163"/>
      <c r="BE25" s="163"/>
      <c r="BF25" s="163"/>
      <c r="BG25" s="163"/>
      <c r="BH25" s="163"/>
      <c r="BI25" s="163"/>
      <c r="BJ25" s="163"/>
      <c r="BK25" s="163"/>
      <c r="BL25" s="163"/>
      <c r="BM25" s="163"/>
      <c r="BN25" s="163"/>
      <c r="BO25" s="163"/>
      <c r="BP25" s="163"/>
      <c r="BQ25" s="163"/>
      <c r="BR25" s="163"/>
      <c r="BS25" s="163"/>
      <c r="BT25" s="163"/>
      <c r="BU25" s="163"/>
      <c r="BV25" s="163"/>
      <c r="BW25" s="163"/>
      <c r="BX25" s="163"/>
      <c r="BY25" s="163"/>
      <c r="BZ25" s="163"/>
      <c r="CA25" s="163"/>
      <c r="CB25" s="163"/>
      <c r="CC25" s="163"/>
      <c r="CD25" s="163"/>
      <c r="CE25" s="163"/>
      <c r="CF25" s="163"/>
      <c r="CG25" s="163"/>
      <c r="CH25" s="163"/>
      <c r="CI25" s="163"/>
      <c r="CJ25" s="163"/>
      <c r="CK25" s="163"/>
      <c r="CL25" s="163"/>
      <c r="CM25" s="163"/>
      <c r="CN25" s="163"/>
      <c r="CO25" s="163"/>
      <c r="CP25" s="163"/>
      <c r="CQ25" s="163"/>
      <c r="CR25" s="163"/>
      <c r="CS25" s="163"/>
      <c r="CT25" s="163"/>
      <c r="CU25" s="163"/>
      <c r="CV25" s="163"/>
      <c r="CW25" s="163"/>
      <c r="CX25" s="163"/>
      <c r="CY25" s="163"/>
      <c r="CZ25" s="163"/>
      <c r="DA25" s="163"/>
      <c r="DB25" s="163"/>
      <c r="DC25" s="163"/>
      <c r="DD25" s="163"/>
      <c r="DE25" s="163"/>
      <c r="DF25" s="163"/>
      <c r="DG25" s="163"/>
      <c r="DH25" s="163"/>
      <c r="DI25" s="163"/>
      <c r="DJ25" s="163"/>
      <c r="DK25" s="163"/>
      <c r="DL25" s="163"/>
      <c r="DM25" s="163"/>
      <c r="DN25" s="163"/>
      <c r="DO25" s="163"/>
      <c r="DP25" s="163"/>
      <c r="DQ25" s="163"/>
      <c r="DR25" s="163"/>
      <c r="DS25" s="163"/>
      <c r="DT25" s="163"/>
      <c r="DU25" s="163"/>
      <c r="DV25" s="163"/>
      <c r="DW25" s="163"/>
      <c r="DX25" s="163"/>
      <c r="DY25" s="163"/>
      <c r="DZ25" s="163"/>
      <c r="EA25" s="163"/>
      <c r="EB25" s="163"/>
      <c r="EC25" s="163"/>
      <c r="ED25" s="163"/>
      <c r="EE25" s="163"/>
      <c r="EF25" s="163"/>
      <c r="EG25" s="163"/>
      <c r="EH25" s="163"/>
      <c r="EI25" s="163"/>
      <c r="EJ25" s="163"/>
      <c r="EK25" s="163"/>
      <c r="EL25" s="163"/>
      <c r="EM25" s="163"/>
      <c r="EN25" s="163"/>
      <c r="EO25" s="163"/>
      <c r="EP25" s="163"/>
      <c r="EQ25" s="163"/>
      <c r="ER25" s="163"/>
      <c r="ES25" s="163"/>
      <c r="ET25" s="163"/>
      <c r="EU25" s="163"/>
      <c r="EV25" s="163"/>
      <c r="EW25" s="163"/>
      <c r="EX25" s="163"/>
      <c r="EY25" s="163"/>
      <c r="EZ25" s="163"/>
      <c r="FA25" s="163"/>
      <c r="FB25" s="163"/>
      <c r="FC25" s="163"/>
      <c r="FD25" s="163"/>
      <c r="FE25" s="163"/>
      <c r="FF25" s="163"/>
      <c r="FG25" s="163"/>
      <c r="FH25" s="163"/>
      <c r="FI25" s="163"/>
      <c r="FJ25" s="163"/>
      <c r="FK25" s="163"/>
      <c r="FL25" s="163"/>
      <c r="FM25" s="163"/>
      <c r="FN25" s="163"/>
      <c r="FO25" s="163"/>
      <c r="FP25" s="163"/>
      <c r="FQ25" s="163"/>
      <c r="FR25" s="163"/>
      <c r="FS25" s="163"/>
      <c r="FT25" s="163"/>
      <c r="FU25" s="163"/>
      <c r="FV25" s="163"/>
      <c r="FW25" s="163"/>
      <c r="FX25" s="163"/>
      <c r="FY25" s="163"/>
      <c r="FZ25" s="163"/>
      <c r="GA25" s="163"/>
      <c r="GB25" s="163"/>
      <c r="GC25" s="163"/>
      <c r="GD25" s="163"/>
      <c r="GE25" s="163"/>
      <c r="GF25" s="163"/>
      <c r="GG25" s="163"/>
    </row>
    <row r="26" spans="1:190" s="164" customFormat="1" ht="18" customHeight="1">
      <c r="A26" s="135"/>
      <c r="B26" s="136"/>
      <c r="C26" s="136"/>
      <c r="D26" s="136"/>
      <c r="E26" s="136"/>
      <c r="F26" s="145"/>
      <c r="G26" s="145"/>
      <c r="H26" s="145"/>
      <c r="I26" s="145"/>
      <c r="J26" s="146"/>
      <c r="K26" s="147">
        <f>SUM(VerificationForm[[#This Row],[Certification Fee
(if applicable)]:[Textbooks/ Manuals Fees
(if applicable)]])</f>
        <v>0</v>
      </c>
      <c r="L26" s="148"/>
      <c r="M26" s="148"/>
      <c r="N26" s="143"/>
      <c r="O26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26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26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26" s="119" t="str">
        <f>IF(OR(ISBLANK($B$5),ISBLANK(VerificationForm[[#This Row],[Employee First Name]])),"",
_xlfn.XLOOKUP($B$5,Table6[COUNTY],Table6[DED REGION]))</f>
        <v/>
      </c>
      <c r="S26" s="119" t="str">
        <f>IF(OR(ISBLANK($B$5),ISBLANK(VerificationForm[[#This Row],[Employee First Name]])),"",
_xlfn.XLOOKUP($B$5,Table6[COUNTY],Table6[Points]))</f>
        <v/>
      </c>
      <c r="T26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26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26" s="156" t="str">
        <f>IF(VerificationForm[[#This Row],[Wage Increase to Training Cost Score]]="","",SUM(VerificationForm[[#This Row],[County Economic Distress Score]:[Wage Increase to Training Cost Score]]))</f>
        <v/>
      </c>
      <c r="W26" s="161"/>
      <c r="X26" s="161"/>
      <c r="Y26" s="162"/>
      <c r="Z26" s="117" t="str">
        <f>IF(NOT(ISBLANK(VerificationForm[[#This Row],[Employee First Name]])),#REF!,"")</f>
        <v/>
      </c>
      <c r="AA26" s="118" t="str">
        <f>IF(NOT(ISBLANK(VerificationForm[[#This Row],[Employee First Name]])),$B$2,"")</f>
        <v/>
      </c>
      <c r="AB26" s="119" t="str">
        <f>IF(NOT(ISBLANK(VerificationForm[[#This Row],[Employee First Name]])),$B$4,"")</f>
        <v/>
      </c>
      <c r="AC26" s="119" t="str">
        <f>IF(NOT(ISBLANK(VerificationForm[[#This Row],[Employee Last Name]])),$B$5,"")</f>
        <v/>
      </c>
      <c r="AD26" s="120" t="str">
        <f>IF(NOT(ISBLANK(VerificationForm[[#This Row],[Employee Last Name]])),CONCATENATE(VerificationForm[[#This Row],[Employee First Name]]," ",VerificationForm[[#This Row],[Employee Last Name]]),"")</f>
        <v/>
      </c>
      <c r="AE26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  <c r="AF26" s="163"/>
      <c r="AG26" s="163"/>
      <c r="AH26" s="163"/>
      <c r="AI26" s="163"/>
      <c r="AJ26" s="163"/>
      <c r="AK26" s="163"/>
      <c r="AL26" s="163"/>
      <c r="AM26" s="163"/>
      <c r="AN26" s="163"/>
      <c r="AO26" s="163"/>
      <c r="AP26" s="163"/>
      <c r="AQ26" s="163"/>
      <c r="AR26" s="163"/>
      <c r="AS26" s="163"/>
      <c r="AT26" s="163"/>
      <c r="AU26" s="163"/>
      <c r="AV26" s="163"/>
      <c r="AW26" s="163"/>
      <c r="AX26" s="163"/>
      <c r="AY26" s="163"/>
      <c r="AZ26" s="163"/>
      <c r="BA26" s="163"/>
      <c r="BB26" s="163"/>
      <c r="BC26" s="163"/>
      <c r="BD26" s="163"/>
      <c r="BE26" s="163"/>
      <c r="BF26" s="163"/>
      <c r="BG26" s="163"/>
      <c r="BH26" s="163"/>
      <c r="BI26" s="163"/>
      <c r="BJ26" s="163"/>
      <c r="BK26" s="163"/>
      <c r="BL26" s="163"/>
      <c r="BM26" s="163"/>
      <c r="BN26" s="163"/>
      <c r="BO26" s="163"/>
      <c r="BP26" s="163"/>
      <c r="BQ26" s="163"/>
      <c r="BR26" s="163"/>
      <c r="BS26" s="163"/>
      <c r="BT26" s="163"/>
      <c r="BU26" s="163"/>
      <c r="BV26" s="163"/>
      <c r="BW26" s="163"/>
      <c r="BX26" s="163"/>
      <c r="BY26" s="163"/>
      <c r="BZ26" s="163"/>
      <c r="CA26" s="163"/>
      <c r="CB26" s="163"/>
      <c r="CC26" s="163"/>
      <c r="CD26" s="163"/>
      <c r="CE26" s="163"/>
      <c r="CF26" s="163"/>
      <c r="CG26" s="163"/>
      <c r="CH26" s="163"/>
      <c r="CI26" s="163"/>
      <c r="CJ26" s="163"/>
      <c r="CK26" s="163"/>
      <c r="CL26" s="163"/>
      <c r="CM26" s="163"/>
      <c r="CN26" s="163"/>
      <c r="CO26" s="163"/>
      <c r="CP26" s="163"/>
      <c r="CQ26" s="163"/>
      <c r="CR26" s="163"/>
      <c r="CS26" s="163"/>
      <c r="CT26" s="163"/>
      <c r="CU26" s="163"/>
      <c r="CV26" s="163"/>
      <c r="CW26" s="163"/>
      <c r="CX26" s="163"/>
      <c r="CY26" s="163"/>
      <c r="CZ26" s="163"/>
      <c r="DA26" s="163"/>
      <c r="DB26" s="163"/>
      <c r="DC26" s="163"/>
      <c r="DD26" s="163"/>
      <c r="DE26" s="163"/>
      <c r="DF26" s="163"/>
      <c r="DG26" s="163"/>
      <c r="DH26" s="163"/>
      <c r="DI26" s="163"/>
      <c r="DJ26" s="163"/>
      <c r="DK26" s="163"/>
      <c r="DL26" s="163"/>
      <c r="DM26" s="163"/>
      <c r="DN26" s="163"/>
      <c r="DO26" s="163"/>
      <c r="DP26" s="163"/>
      <c r="DQ26" s="163"/>
      <c r="DR26" s="163"/>
      <c r="DS26" s="163"/>
      <c r="DT26" s="163"/>
      <c r="DU26" s="163"/>
      <c r="DV26" s="163"/>
      <c r="DW26" s="163"/>
      <c r="DX26" s="163"/>
      <c r="DY26" s="163"/>
      <c r="DZ26" s="163"/>
      <c r="EA26" s="163"/>
      <c r="EB26" s="163"/>
      <c r="EC26" s="163"/>
      <c r="ED26" s="163"/>
      <c r="EE26" s="163"/>
      <c r="EF26" s="163"/>
      <c r="EG26" s="163"/>
      <c r="EH26" s="163"/>
      <c r="EI26" s="163"/>
      <c r="EJ26" s="163"/>
      <c r="EK26" s="163"/>
      <c r="EL26" s="163"/>
      <c r="EM26" s="163"/>
      <c r="EN26" s="163"/>
      <c r="EO26" s="163"/>
      <c r="EP26" s="163"/>
      <c r="EQ26" s="163"/>
      <c r="ER26" s="163"/>
      <c r="ES26" s="163"/>
      <c r="ET26" s="163"/>
      <c r="EU26" s="163"/>
      <c r="EV26" s="163"/>
      <c r="EW26" s="163"/>
      <c r="EX26" s="163"/>
      <c r="EY26" s="163"/>
      <c r="EZ26" s="163"/>
      <c r="FA26" s="163"/>
      <c r="FB26" s="163"/>
      <c r="FC26" s="163"/>
      <c r="FD26" s="163"/>
      <c r="FE26" s="163"/>
      <c r="FF26" s="163"/>
      <c r="FG26" s="163"/>
      <c r="FH26" s="163"/>
      <c r="FI26" s="163"/>
      <c r="FJ26" s="163"/>
      <c r="FK26" s="163"/>
      <c r="FL26" s="163"/>
      <c r="FM26" s="163"/>
      <c r="FN26" s="163"/>
      <c r="FO26" s="163"/>
      <c r="FP26" s="163"/>
      <c r="FQ26" s="163"/>
      <c r="FR26" s="163"/>
      <c r="FS26" s="163"/>
      <c r="FT26" s="163"/>
      <c r="FU26" s="163"/>
      <c r="FV26" s="163"/>
      <c r="FW26" s="163"/>
      <c r="FX26" s="163"/>
      <c r="FY26" s="163"/>
      <c r="FZ26" s="163"/>
      <c r="GA26" s="163"/>
      <c r="GB26" s="163"/>
      <c r="GC26" s="163"/>
      <c r="GD26" s="163"/>
      <c r="GE26" s="163"/>
      <c r="GF26" s="163"/>
      <c r="GG26" s="163"/>
    </row>
    <row r="27" spans="1:190" s="164" customFormat="1" ht="18" customHeight="1">
      <c r="A27" s="135"/>
      <c r="B27" s="136"/>
      <c r="C27" s="136"/>
      <c r="D27" s="136"/>
      <c r="E27" s="136"/>
      <c r="F27" s="145"/>
      <c r="G27" s="145"/>
      <c r="H27" s="145"/>
      <c r="I27" s="145"/>
      <c r="J27" s="146"/>
      <c r="K27" s="147">
        <f>SUM(VerificationForm[[#This Row],[Certification Fee
(if applicable)]:[Textbooks/ Manuals Fees
(if applicable)]])</f>
        <v>0</v>
      </c>
      <c r="L27" s="148"/>
      <c r="M27" s="148"/>
      <c r="N27" s="143"/>
      <c r="O27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27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27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27" s="119" t="str">
        <f>IF(OR(ISBLANK($B$5),ISBLANK(VerificationForm[[#This Row],[Employee First Name]])),"",
_xlfn.XLOOKUP($B$5,Table6[COUNTY],Table6[DED REGION]))</f>
        <v/>
      </c>
      <c r="S27" s="119" t="str">
        <f>IF(OR(ISBLANK($B$5),ISBLANK(VerificationForm[[#This Row],[Employee First Name]])),"",
_xlfn.XLOOKUP($B$5,Table6[COUNTY],Table6[Points]))</f>
        <v/>
      </c>
      <c r="T27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27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27" s="156" t="str">
        <f>IF(VerificationForm[[#This Row],[Wage Increase to Training Cost Score]]="","",SUM(VerificationForm[[#This Row],[County Economic Distress Score]:[Wage Increase to Training Cost Score]]))</f>
        <v/>
      </c>
      <c r="W27" s="161"/>
      <c r="X27" s="161"/>
      <c r="Y27" s="162"/>
      <c r="Z27" s="117" t="str">
        <f>IF(NOT(ISBLANK(VerificationForm[[#This Row],[Employee First Name]])),#REF!,"")</f>
        <v/>
      </c>
      <c r="AA27" s="118" t="str">
        <f>IF(NOT(ISBLANK(VerificationForm[[#This Row],[Employee First Name]])),$B$2,"")</f>
        <v/>
      </c>
      <c r="AB27" s="119" t="str">
        <f>IF(NOT(ISBLANK(VerificationForm[[#This Row],[Employee First Name]])),$B$4,"")</f>
        <v/>
      </c>
      <c r="AC27" s="119" t="str">
        <f>IF(NOT(ISBLANK(VerificationForm[[#This Row],[Employee Last Name]])),$B$5,"")</f>
        <v/>
      </c>
      <c r="AD27" s="120" t="str">
        <f>IF(NOT(ISBLANK(VerificationForm[[#This Row],[Employee Last Name]])),CONCATENATE(VerificationForm[[#This Row],[Employee First Name]]," ",VerificationForm[[#This Row],[Employee Last Name]]),"")</f>
        <v/>
      </c>
      <c r="AE27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  <c r="AF27" s="163"/>
      <c r="AG27" s="163"/>
      <c r="AH27" s="163"/>
      <c r="AI27" s="163"/>
      <c r="AJ27" s="163"/>
      <c r="AK27" s="163"/>
      <c r="AL27" s="163"/>
      <c r="AM27" s="163"/>
      <c r="AN27" s="163"/>
      <c r="AO27" s="163"/>
      <c r="AP27" s="163"/>
      <c r="AQ27" s="163"/>
      <c r="AR27" s="163"/>
      <c r="AS27" s="163"/>
      <c r="AT27" s="163"/>
      <c r="AU27" s="163"/>
      <c r="AV27" s="163"/>
      <c r="AW27" s="163"/>
      <c r="AX27" s="163"/>
      <c r="AY27" s="163"/>
      <c r="AZ27" s="163"/>
      <c r="BA27" s="163"/>
      <c r="BB27" s="163"/>
      <c r="BC27" s="163"/>
      <c r="BD27" s="163"/>
      <c r="BE27" s="163"/>
      <c r="BF27" s="163"/>
      <c r="BG27" s="163"/>
      <c r="BH27" s="163"/>
      <c r="BI27" s="163"/>
      <c r="BJ27" s="163"/>
      <c r="BK27" s="163"/>
      <c r="BL27" s="163"/>
      <c r="BM27" s="163"/>
      <c r="BN27" s="163"/>
      <c r="BO27" s="163"/>
      <c r="BP27" s="163"/>
      <c r="BQ27" s="163"/>
      <c r="BR27" s="163"/>
      <c r="BS27" s="163"/>
      <c r="BT27" s="163"/>
      <c r="BU27" s="163"/>
      <c r="BV27" s="163"/>
      <c r="BW27" s="163"/>
      <c r="BX27" s="163"/>
      <c r="BY27" s="163"/>
      <c r="BZ27" s="163"/>
      <c r="CA27" s="163"/>
      <c r="CB27" s="163"/>
      <c r="CC27" s="163"/>
      <c r="CD27" s="163"/>
      <c r="CE27" s="163"/>
      <c r="CF27" s="163"/>
      <c r="CG27" s="163"/>
      <c r="CH27" s="163"/>
      <c r="CI27" s="163"/>
      <c r="CJ27" s="163"/>
      <c r="CK27" s="163"/>
      <c r="CL27" s="163"/>
      <c r="CM27" s="163"/>
      <c r="CN27" s="163"/>
      <c r="CO27" s="163"/>
      <c r="CP27" s="163"/>
      <c r="CQ27" s="163"/>
      <c r="CR27" s="163"/>
      <c r="CS27" s="163"/>
      <c r="CT27" s="163"/>
      <c r="CU27" s="163"/>
      <c r="CV27" s="163"/>
      <c r="CW27" s="163"/>
      <c r="CX27" s="163"/>
      <c r="CY27" s="163"/>
      <c r="CZ27" s="163"/>
      <c r="DA27" s="163"/>
      <c r="DB27" s="163"/>
      <c r="DC27" s="163"/>
      <c r="DD27" s="163"/>
      <c r="DE27" s="163"/>
      <c r="DF27" s="163"/>
      <c r="DG27" s="163"/>
      <c r="DH27" s="163"/>
      <c r="DI27" s="163"/>
      <c r="DJ27" s="163"/>
      <c r="DK27" s="163"/>
      <c r="DL27" s="163"/>
      <c r="DM27" s="163"/>
      <c r="DN27" s="163"/>
      <c r="DO27" s="163"/>
      <c r="DP27" s="163"/>
      <c r="DQ27" s="163"/>
      <c r="DR27" s="163"/>
      <c r="DS27" s="163"/>
      <c r="DT27" s="163"/>
      <c r="DU27" s="163"/>
      <c r="DV27" s="163"/>
      <c r="DW27" s="163"/>
      <c r="DX27" s="163"/>
      <c r="DY27" s="163"/>
      <c r="DZ27" s="163"/>
      <c r="EA27" s="163"/>
      <c r="EB27" s="163"/>
      <c r="EC27" s="163"/>
      <c r="ED27" s="163"/>
      <c r="EE27" s="163"/>
      <c r="EF27" s="163"/>
      <c r="EG27" s="163"/>
      <c r="EH27" s="163"/>
      <c r="EI27" s="163"/>
      <c r="EJ27" s="163"/>
      <c r="EK27" s="163"/>
      <c r="EL27" s="163"/>
      <c r="EM27" s="163"/>
      <c r="EN27" s="163"/>
      <c r="EO27" s="163"/>
      <c r="EP27" s="163"/>
      <c r="EQ27" s="163"/>
      <c r="ER27" s="163"/>
      <c r="ES27" s="163"/>
      <c r="ET27" s="163"/>
      <c r="EU27" s="163"/>
      <c r="EV27" s="163"/>
      <c r="EW27" s="163"/>
      <c r="EX27" s="163"/>
      <c r="EY27" s="163"/>
      <c r="EZ27" s="163"/>
      <c r="FA27" s="163"/>
      <c r="FB27" s="163"/>
      <c r="FC27" s="163"/>
      <c r="FD27" s="163"/>
      <c r="FE27" s="163"/>
      <c r="FF27" s="163"/>
      <c r="FG27" s="163"/>
      <c r="FH27" s="163"/>
      <c r="FI27" s="163"/>
      <c r="FJ27" s="163"/>
      <c r="FK27" s="163"/>
      <c r="FL27" s="163"/>
      <c r="FM27" s="163"/>
      <c r="FN27" s="163"/>
      <c r="FO27" s="163"/>
      <c r="FP27" s="163"/>
      <c r="FQ27" s="163"/>
      <c r="FR27" s="163"/>
      <c r="FS27" s="163"/>
      <c r="FT27" s="163"/>
      <c r="FU27" s="163"/>
      <c r="FV27" s="163"/>
      <c r="FW27" s="163"/>
      <c r="FX27" s="163"/>
      <c r="FY27" s="163"/>
      <c r="FZ27" s="163"/>
      <c r="GA27" s="163"/>
      <c r="GB27" s="163"/>
      <c r="GC27" s="163"/>
      <c r="GD27" s="163"/>
      <c r="GE27" s="163"/>
      <c r="GF27" s="163"/>
      <c r="GG27" s="163"/>
    </row>
    <row r="28" spans="1:190" s="164" customFormat="1" ht="18" customHeight="1">
      <c r="A28" s="135"/>
      <c r="B28" s="136"/>
      <c r="C28" s="136"/>
      <c r="D28" s="136"/>
      <c r="E28" s="136"/>
      <c r="F28" s="145"/>
      <c r="G28" s="145"/>
      <c r="H28" s="145"/>
      <c r="I28" s="145"/>
      <c r="J28" s="146"/>
      <c r="K28" s="147">
        <f>SUM(VerificationForm[[#This Row],[Certification Fee
(if applicable)]:[Textbooks/ Manuals Fees
(if applicable)]])</f>
        <v>0</v>
      </c>
      <c r="L28" s="148"/>
      <c r="M28" s="148"/>
      <c r="N28" s="143"/>
      <c r="O28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28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28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28" s="119" t="str">
        <f>IF(OR(ISBLANK($B$5),ISBLANK(VerificationForm[[#This Row],[Employee First Name]])),"",
_xlfn.XLOOKUP($B$5,Table6[COUNTY],Table6[DED REGION]))</f>
        <v/>
      </c>
      <c r="S28" s="119" t="str">
        <f>IF(OR(ISBLANK($B$5),ISBLANK(VerificationForm[[#This Row],[Employee First Name]])),"",
_xlfn.XLOOKUP($B$5,Table6[COUNTY],Table6[Points]))</f>
        <v/>
      </c>
      <c r="T28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28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28" s="156" t="str">
        <f>IF(VerificationForm[[#This Row],[Wage Increase to Training Cost Score]]="","",SUM(VerificationForm[[#This Row],[County Economic Distress Score]:[Wage Increase to Training Cost Score]]))</f>
        <v/>
      </c>
      <c r="W28" s="161"/>
      <c r="X28" s="161"/>
      <c r="Y28" s="162"/>
      <c r="Z28" s="117" t="str">
        <f>IF(NOT(ISBLANK(VerificationForm[[#This Row],[Employee First Name]])),#REF!,"")</f>
        <v/>
      </c>
      <c r="AA28" s="118" t="str">
        <f>IF(NOT(ISBLANK(VerificationForm[[#This Row],[Employee First Name]])),$B$2,"")</f>
        <v/>
      </c>
      <c r="AB28" s="119" t="str">
        <f>IF(NOT(ISBLANK(VerificationForm[[#This Row],[Employee First Name]])),$B$4,"")</f>
        <v/>
      </c>
      <c r="AC28" s="119" t="str">
        <f>IF(NOT(ISBLANK(VerificationForm[[#This Row],[Employee Last Name]])),$B$5,"")</f>
        <v/>
      </c>
      <c r="AD28" s="120" t="str">
        <f>IF(NOT(ISBLANK(VerificationForm[[#This Row],[Employee Last Name]])),CONCATENATE(VerificationForm[[#This Row],[Employee First Name]]," ",VerificationForm[[#This Row],[Employee Last Name]]),"")</f>
        <v/>
      </c>
      <c r="AE28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  <c r="AF28" s="163"/>
      <c r="AG28" s="163"/>
      <c r="AH28" s="163"/>
      <c r="AI28" s="163"/>
      <c r="AJ28" s="163"/>
      <c r="AK28" s="163"/>
      <c r="AL28" s="163"/>
      <c r="AM28" s="163"/>
      <c r="AN28" s="163"/>
      <c r="AO28" s="163"/>
      <c r="AP28" s="163"/>
      <c r="AQ28" s="163"/>
      <c r="AR28" s="163"/>
      <c r="AS28" s="163"/>
      <c r="AT28" s="163"/>
      <c r="AU28" s="163"/>
      <c r="AV28" s="163"/>
      <c r="AW28" s="163"/>
      <c r="AX28" s="163"/>
      <c r="AY28" s="163"/>
      <c r="AZ28" s="163"/>
      <c r="BA28" s="163"/>
      <c r="BB28" s="163"/>
      <c r="BC28" s="163"/>
      <c r="BD28" s="163"/>
      <c r="BE28" s="163"/>
      <c r="BF28" s="163"/>
      <c r="BG28" s="163"/>
      <c r="BH28" s="163"/>
      <c r="BI28" s="163"/>
      <c r="BJ28" s="163"/>
      <c r="BK28" s="163"/>
      <c r="BL28" s="163"/>
      <c r="BM28" s="163"/>
      <c r="BN28" s="163"/>
      <c r="BO28" s="163"/>
      <c r="BP28" s="163"/>
      <c r="BQ28" s="163"/>
      <c r="BR28" s="163"/>
      <c r="BS28" s="163"/>
      <c r="BT28" s="163"/>
      <c r="BU28" s="163"/>
      <c r="BV28" s="163"/>
      <c r="BW28" s="163"/>
      <c r="BX28" s="163"/>
      <c r="BY28" s="163"/>
      <c r="BZ28" s="163"/>
      <c r="CA28" s="163"/>
      <c r="CB28" s="163"/>
      <c r="CC28" s="163"/>
      <c r="CD28" s="163"/>
      <c r="CE28" s="163"/>
      <c r="CF28" s="163"/>
      <c r="CG28" s="163"/>
      <c r="CH28" s="163"/>
      <c r="CI28" s="163"/>
      <c r="CJ28" s="163"/>
      <c r="CK28" s="163"/>
      <c r="CL28" s="163"/>
      <c r="CM28" s="163"/>
      <c r="CN28" s="163"/>
      <c r="CO28" s="163"/>
      <c r="CP28" s="163"/>
      <c r="CQ28" s="163"/>
      <c r="CR28" s="163"/>
      <c r="CS28" s="163"/>
      <c r="CT28" s="163"/>
      <c r="CU28" s="163"/>
      <c r="CV28" s="163"/>
      <c r="CW28" s="163"/>
      <c r="CX28" s="163"/>
      <c r="CY28" s="163"/>
      <c r="CZ28" s="163"/>
      <c r="DA28" s="163"/>
      <c r="DB28" s="163"/>
      <c r="DC28" s="163"/>
      <c r="DD28" s="163"/>
      <c r="DE28" s="163"/>
      <c r="DF28" s="163"/>
      <c r="DG28" s="163"/>
      <c r="DH28" s="163"/>
      <c r="DI28" s="163"/>
      <c r="DJ28" s="163"/>
      <c r="DK28" s="163"/>
      <c r="DL28" s="163"/>
      <c r="DM28" s="163"/>
      <c r="DN28" s="163"/>
      <c r="DO28" s="163"/>
      <c r="DP28" s="163"/>
      <c r="DQ28" s="163"/>
      <c r="DR28" s="163"/>
      <c r="DS28" s="163"/>
      <c r="DT28" s="163"/>
      <c r="DU28" s="163"/>
      <c r="DV28" s="163"/>
      <c r="DW28" s="163"/>
      <c r="DX28" s="163"/>
      <c r="DY28" s="163"/>
      <c r="DZ28" s="163"/>
      <c r="EA28" s="163"/>
      <c r="EB28" s="163"/>
      <c r="EC28" s="163"/>
      <c r="ED28" s="163"/>
      <c r="EE28" s="163"/>
      <c r="EF28" s="163"/>
      <c r="EG28" s="163"/>
      <c r="EH28" s="163"/>
      <c r="EI28" s="163"/>
      <c r="EJ28" s="163"/>
      <c r="EK28" s="163"/>
      <c r="EL28" s="163"/>
      <c r="EM28" s="163"/>
      <c r="EN28" s="163"/>
      <c r="EO28" s="163"/>
      <c r="EP28" s="163"/>
      <c r="EQ28" s="163"/>
      <c r="ER28" s="163"/>
      <c r="ES28" s="163"/>
      <c r="ET28" s="163"/>
      <c r="EU28" s="163"/>
      <c r="EV28" s="163"/>
      <c r="EW28" s="163"/>
      <c r="EX28" s="163"/>
      <c r="EY28" s="163"/>
      <c r="EZ28" s="163"/>
      <c r="FA28" s="163"/>
      <c r="FB28" s="163"/>
      <c r="FC28" s="163"/>
      <c r="FD28" s="163"/>
      <c r="FE28" s="163"/>
      <c r="FF28" s="163"/>
      <c r="FG28" s="163"/>
      <c r="FH28" s="163"/>
      <c r="FI28" s="163"/>
      <c r="FJ28" s="163"/>
      <c r="FK28" s="163"/>
      <c r="FL28" s="163"/>
      <c r="FM28" s="163"/>
      <c r="FN28" s="163"/>
      <c r="FO28" s="163"/>
      <c r="FP28" s="163"/>
      <c r="FQ28" s="163"/>
      <c r="FR28" s="163"/>
      <c r="FS28" s="163"/>
      <c r="FT28" s="163"/>
      <c r="FU28" s="163"/>
      <c r="FV28" s="163"/>
      <c r="FW28" s="163"/>
      <c r="FX28" s="163"/>
      <c r="FY28" s="163"/>
      <c r="FZ28" s="163"/>
      <c r="GA28" s="163"/>
      <c r="GB28" s="163"/>
      <c r="GC28" s="163"/>
      <c r="GD28" s="163"/>
      <c r="GE28" s="163"/>
      <c r="GF28" s="163"/>
      <c r="GG28" s="163"/>
    </row>
    <row r="29" spans="1:190" s="164" customFormat="1" ht="18" customHeight="1">
      <c r="A29" s="135"/>
      <c r="B29" s="136"/>
      <c r="C29" s="136"/>
      <c r="D29" s="136"/>
      <c r="E29" s="136"/>
      <c r="F29" s="145"/>
      <c r="G29" s="145"/>
      <c r="H29" s="145"/>
      <c r="I29" s="145"/>
      <c r="J29" s="146"/>
      <c r="K29" s="147">
        <f>SUM(VerificationForm[[#This Row],[Certification Fee
(if applicable)]:[Textbooks/ Manuals Fees
(if applicable)]])</f>
        <v>0</v>
      </c>
      <c r="L29" s="148"/>
      <c r="M29" s="148"/>
      <c r="N29" s="143"/>
      <c r="O29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29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29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29" s="119" t="str">
        <f>IF(OR(ISBLANK($B$5),ISBLANK(VerificationForm[[#This Row],[Employee First Name]])),"",
_xlfn.XLOOKUP($B$5,Table6[COUNTY],Table6[DED REGION]))</f>
        <v/>
      </c>
      <c r="S29" s="119" t="str">
        <f>IF(OR(ISBLANK($B$5),ISBLANK(VerificationForm[[#This Row],[Employee First Name]])),"",
_xlfn.XLOOKUP($B$5,Table6[COUNTY],Table6[Points]))</f>
        <v/>
      </c>
      <c r="T29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29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29" s="156" t="str">
        <f>IF(VerificationForm[[#This Row],[Wage Increase to Training Cost Score]]="","",SUM(VerificationForm[[#This Row],[County Economic Distress Score]:[Wage Increase to Training Cost Score]]))</f>
        <v/>
      </c>
      <c r="W29" s="161"/>
      <c r="X29" s="161"/>
      <c r="Y29" s="162"/>
      <c r="Z29" s="117" t="str">
        <f>IF(NOT(ISBLANK(VerificationForm[[#This Row],[Employee First Name]])),#REF!,"")</f>
        <v/>
      </c>
      <c r="AA29" s="118" t="str">
        <f>IF(NOT(ISBLANK(VerificationForm[[#This Row],[Employee First Name]])),$B$2,"")</f>
        <v/>
      </c>
      <c r="AB29" s="119" t="str">
        <f>IF(NOT(ISBLANK(VerificationForm[[#This Row],[Employee First Name]])),$B$4,"")</f>
        <v/>
      </c>
      <c r="AC29" s="119" t="str">
        <f>IF(NOT(ISBLANK(VerificationForm[[#This Row],[Employee Last Name]])),$B$5,"")</f>
        <v/>
      </c>
      <c r="AD29" s="120" t="str">
        <f>IF(NOT(ISBLANK(VerificationForm[[#This Row],[Employee Last Name]])),CONCATENATE(VerificationForm[[#This Row],[Employee First Name]]," ",VerificationForm[[#This Row],[Employee Last Name]]),"")</f>
        <v/>
      </c>
      <c r="AE29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W29" s="163"/>
      <c r="CX29" s="163"/>
      <c r="CY29" s="163"/>
      <c r="CZ29" s="163"/>
      <c r="DA29" s="163"/>
      <c r="DB29" s="163"/>
      <c r="DC29" s="163"/>
      <c r="DD29" s="163"/>
      <c r="DE29" s="163"/>
      <c r="DF29" s="163"/>
      <c r="DG29" s="163"/>
      <c r="DH29" s="163"/>
      <c r="DI29" s="163"/>
      <c r="DJ29" s="163"/>
      <c r="DK29" s="163"/>
      <c r="DL29" s="163"/>
      <c r="DM29" s="163"/>
      <c r="DN29" s="163"/>
      <c r="DO29" s="163"/>
      <c r="DP29" s="163"/>
      <c r="DQ29" s="163"/>
      <c r="DR29" s="163"/>
      <c r="DS29" s="163"/>
      <c r="DT29" s="163"/>
      <c r="DU29" s="163"/>
      <c r="DV29" s="163"/>
      <c r="DW29" s="163"/>
      <c r="DX29" s="163"/>
      <c r="DY29" s="163"/>
      <c r="DZ29" s="163"/>
      <c r="EA29" s="163"/>
      <c r="EB29" s="163"/>
      <c r="EC29" s="163"/>
      <c r="ED29" s="163"/>
      <c r="EE29" s="163"/>
      <c r="EF29" s="163"/>
      <c r="EG29" s="163"/>
      <c r="EH29" s="163"/>
      <c r="EI29" s="163"/>
      <c r="EJ29" s="163"/>
      <c r="EK29" s="163"/>
      <c r="EL29" s="163"/>
      <c r="EM29" s="163"/>
      <c r="EN29" s="163"/>
      <c r="EO29" s="163"/>
      <c r="EP29" s="163"/>
      <c r="EQ29" s="163"/>
      <c r="ER29" s="163"/>
      <c r="ES29" s="163"/>
      <c r="ET29" s="163"/>
      <c r="EU29" s="163"/>
      <c r="EV29" s="163"/>
      <c r="EW29" s="163"/>
      <c r="EX29" s="163"/>
      <c r="EY29" s="163"/>
      <c r="EZ29" s="163"/>
      <c r="FA29" s="163"/>
      <c r="FB29" s="163"/>
      <c r="FC29" s="163"/>
      <c r="FD29" s="163"/>
      <c r="FE29" s="163"/>
      <c r="FF29" s="163"/>
      <c r="FG29" s="163"/>
      <c r="FH29" s="163"/>
      <c r="FI29" s="163"/>
      <c r="FJ29" s="163"/>
      <c r="FK29" s="163"/>
      <c r="FL29" s="163"/>
      <c r="FM29" s="163"/>
      <c r="FN29" s="163"/>
      <c r="FO29" s="163"/>
      <c r="FP29" s="163"/>
      <c r="FQ29" s="163"/>
      <c r="FR29" s="163"/>
      <c r="FS29" s="163"/>
      <c r="FT29" s="163"/>
      <c r="FU29" s="163"/>
      <c r="FV29" s="163"/>
      <c r="FW29" s="163"/>
      <c r="FX29" s="163"/>
      <c r="FY29" s="163"/>
      <c r="FZ29" s="163"/>
      <c r="GA29" s="163"/>
      <c r="GB29" s="163"/>
      <c r="GC29" s="163"/>
      <c r="GD29" s="163"/>
      <c r="GE29" s="163"/>
      <c r="GF29" s="163"/>
      <c r="GG29" s="163"/>
    </row>
    <row r="30" spans="1:190" s="164" customFormat="1" ht="18" customHeight="1">
      <c r="A30" s="135"/>
      <c r="B30" s="136"/>
      <c r="C30" s="136"/>
      <c r="D30" s="136"/>
      <c r="E30" s="136"/>
      <c r="F30" s="145"/>
      <c r="G30" s="145"/>
      <c r="H30" s="145"/>
      <c r="I30" s="145"/>
      <c r="J30" s="146"/>
      <c r="K30" s="147">
        <f>SUM(VerificationForm[[#This Row],[Certification Fee
(if applicable)]:[Textbooks/ Manuals Fees
(if applicable)]])</f>
        <v>0</v>
      </c>
      <c r="L30" s="148"/>
      <c r="M30" s="148"/>
      <c r="N30" s="143"/>
      <c r="O30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30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30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30" s="119" t="str">
        <f>IF(OR(ISBLANK($B$5),ISBLANK(VerificationForm[[#This Row],[Employee First Name]])),"",
_xlfn.XLOOKUP($B$5,Table6[COUNTY],Table6[DED REGION]))</f>
        <v/>
      </c>
      <c r="S30" s="119" t="str">
        <f>IF(OR(ISBLANK($B$5),ISBLANK(VerificationForm[[#This Row],[Employee First Name]])),"",
_xlfn.XLOOKUP($B$5,Table6[COUNTY],Table6[Points]))</f>
        <v/>
      </c>
      <c r="T30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30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30" s="156" t="str">
        <f>IF(VerificationForm[[#This Row],[Wage Increase to Training Cost Score]]="","",SUM(VerificationForm[[#This Row],[County Economic Distress Score]:[Wage Increase to Training Cost Score]]))</f>
        <v/>
      </c>
      <c r="W30" s="161"/>
      <c r="X30" s="161"/>
      <c r="Y30" s="162"/>
      <c r="Z30" s="117" t="str">
        <f>IF(NOT(ISBLANK(VerificationForm[[#This Row],[Employee First Name]])),#REF!,"")</f>
        <v/>
      </c>
      <c r="AA30" s="118" t="str">
        <f>IF(NOT(ISBLANK(VerificationForm[[#This Row],[Employee First Name]])),$B$2,"")</f>
        <v/>
      </c>
      <c r="AB30" s="119" t="str">
        <f>IF(NOT(ISBLANK(VerificationForm[[#This Row],[Employee First Name]])),$B$4,"")</f>
        <v/>
      </c>
      <c r="AC30" s="119" t="str">
        <f>IF(NOT(ISBLANK(VerificationForm[[#This Row],[Employee Last Name]])),$B$5,"")</f>
        <v/>
      </c>
      <c r="AD30" s="120" t="str">
        <f>IF(NOT(ISBLANK(VerificationForm[[#This Row],[Employee Last Name]])),CONCATENATE(VerificationForm[[#This Row],[Employee First Name]]," ",VerificationForm[[#This Row],[Employee Last Name]]),"")</f>
        <v/>
      </c>
      <c r="AE30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  <c r="AF30" s="163"/>
      <c r="AG30" s="163"/>
      <c r="AH30" s="163"/>
      <c r="AI30" s="163"/>
      <c r="AJ30" s="163"/>
      <c r="AK30" s="163"/>
      <c r="AL30" s="163"/>
      <c r="AM30" s="163"/>
      <c r="AN30" s="163"/>
      <c r="AO30" s="163"/>
      <c r="AP30" s="163"/>
      <c r="AQ30" s="163"/>
      <c r="AR30" s="163"/>
      <c r="AS30" s="163"/>
      <c r="AT30" s="163"/>
      <c r="AU30" s="163"/>
      <c r="AV30" s="163"/>
      <c r="AW30" s="163"/>
      <c r="AX30" s="163"/>
      <c r="AY30" s="163"/>
      <c r="AZ30" s="163"/>
      <c r="BA30" s="163"/>
      <c r="BB30" s="163"/>
      <c r="BC30" s="163"/>
      <c r="BD30" s="163"/>
      <c r="BE30" s="163"/>
      <c r="BF30" s="163"/>
      <c r="BG30" s="163"/>
      <c r="BH30" s="163"/>
      <c r="BI30" s="163"/>
      <c r="BJ30" s="163"/>
      <c r="BK30" s="163"/>
      <c r="BL30" s="163"/>
      <c r="BM30" s="163"/>
      <c r="BN30" s="163"/>
      <c r="BO30" s="163"/>
      <c r="BP30" s="163"/>
      <c r="BQ30" s="163"/>
      <c r="BR30" s="163"/>
      <c r="BS30" s="163"/>
      <c r="BT30" s="163"/>
      <c r="BU30" s="163"/>
      <c r="BV30" s="163"/>
      <c r="BW30" s="163"/>
      <c r="BX30" s="163"/>
      <c r="BY30" s="163"/>
      <c r="BZ30" s="163"/>
      <c r="CA30" s="163"/>
      <c r="CB30" s="163"/>
      <c r="CC30" s="163"/>
      <c r="CD30" s="163"/>
      <c r="CE30" s="163"/>
      <c r="CF30" s="163"/>
      <c r="CG30" s="163"/>
      <c r="CH30" s="163"/>
      <c r="CI30" s="163"/>
      <c r="CJ30" s="163"/>
      <c r="CK30" s="163"/>
      <c r="CL30" s="163"/>
      <c r="CM30" s="163"/>
      <c r="CN30" s="163"/>
      <c r="CO30" s="163"/>
      <c r="CP30" s="163"/>
      <c r="CQ30" s="163"/>
      <c r="CR30" s="163"/>
      <c r="CS30" s="163"/>
      <c r="CT30" s="163"/>
      <c r="CU30" s="163"/>
      <c r="CV30" s="163"/>
      <c r="CW30" s="163"/>
      <c r="CX30" s="163"/>
      <c r="CY30" s="163"/>
      <c r="CZ30" s="163"/>
      <c r="DA30" s="163"/>
      <c r="DB30" s="163"/>
      <c r="DC30" s="163"/>
      <c r="DD30" s="163"/>
      <c r="DE30" s="163"/>
      <c r="DF30" s="163"/>
      <c r="DG30" s="163"/>
      <c r="DH30" s="163"/>
      <c r="DI30" s="163"/>
      <c r="DJ30" s="163"/>
      <c r="DK30" s="163"/>
      <c r="DL30" s="163"/>
      <c r="DM30" s="163"/>
      <c r="DN30" s="163"/>
      <c r="DO30" s="163"/>
      <c r="DP30" s="163"/>
      <c r="DQ30" s="163"/>
      <c r="DR30" s="163"/>
      <c r="DS30" s="163"/>
      <c r="DT30" s="163"/>
      <c r="DU30" s="163"/>
      <c r="DV30" s="163"/>
      <c r="DW30" s="163"/>
      <c r="DX30" s="163"/>
      <c r="DY30" s="163"/>
      <c r="DZ30" s="163"/>
      <c r="EA30" s="163"/>
      <c r="EB30" s="163"/>
      <c r="EC30" s="163"/>
      <c r="ED30" s="163"/>
      <c r="EE30" s="163"/>
      <c r="EF30" s="163"/>
      <c r="EG30" s="163"/>
      <c r="EH30" s="163"/>
      <c r="EI30" s="163"/>
      <c r="EJ30" s="163"/>
      <c r="EK30" s="163"/>
      <c r="EL30" s="163"/>
      <c r="EM30" s="163"/>
      <c r="EN30" s="163"/>
      <c r="EO30" s="163"/>
      <c r="EP30" s="163"/>
      <c r="EQ30" s="163"/>
      <c r="ER30" s="163"/>
      <c r="ES30" s="163"/>
      <c r="ET30" s="163"/>
      <c r="EU30" s="163"/>
      <c r="EV30" s="163"/>
      <c r="EW30" s="163"/>
      <c r="EX30" s="163"/>
      <c r="EY30" s="163"/>
      <c r="EZ30" s="163"/>
      <c r="FA30" s="163"/>
      <c r="FB30" s="163"/>
      <c r="FC30" s="163"/>
      <c r="FD30" s="163"/>
      <c r="FE30" s="163"/>
      <c r="FF30" s="163"/>
      <c r="FG30" s="163"/>
      <c r="FH30" s="163"/>
      <c r="FI30" s="163"/>
      <c r="FJ30" s="163"/>
      <c r="FK30" s="163"/>
      <c r="FL30" s="163"/>
      <c r="FM30" s="163"/>
      <c r="FN30" s="163"/>
      <c r="FO30" s="163"/>
      <c r="FP30" s="163"/>
      <c r="FQ30" s="163"/>
      <c r="FR30" s="163"/>
      <c r="FS30" s="163"/>
      <c r="FT30" s="163"/>
      <c r="FU30" s="163"/>
      <c r="FV30" s="163"/>
      <c r="FW30" s="163"/>
      <c r="FX30" s="163"/>
      <c r="FY30" s="163"/>
      <c r="FZ30" s="163"/>
      <c r="GA30" s="163"/>
      <c r="GB30" s="163"/>
      <c r="GC30" s="163"/>
      <c r="GD30" s="163"/>
      <c r="GE30" s="163"/>
      <c r="GF30" s="163"/>
      <c r="GG30" s="163"/>
    </row>
    <row r="31" spans="1:190" s="164" customFormat="1" ht="18" customHeight="1">
      <c r="A31" s="135"/>
      <c r="B31" s="136"/>
      <c r="C31" s="136"/>
      <c r="D31" s="136"/>
      <c r="E31" s="136"/>
      <c r="F31" s="145"/>
      <c r="G31" s="145"/>
      <c r="H31" s="145"/>
      <c r="I31" s="145"/>
      <c r="J31" s="146"/>
      <c r="K31" s="147">
        <f>SUM(VerificationForm[[#This Row],[Certification Fee
(if applicable)]:[Textbooks/ Manuals Fees
(if applicable)]])</f>
        <v>0</v>
      </c>
      <c r="L31" s="148"/>
      <c r="M31" s="148"/>
      <c r="N31" s="143"/>
      <c r="O31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31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31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31" s="119" t="str">
        <f>IF(OR(ISBLANK($B$5),ISBLANK(VerificationForm[[#This Row],[Employee First Name]])),"",
_xlfn.XLOOKUP($B$5,Table6[COUNTY],Table6[DED REGION]))</f>
        <v/>
      </c>
      <c r="S31" s="119" t="str">
        <f>IF(OR(ISBLANK($B$5),ISBLANK(VerificationForm[[#This Row],[Employee First Name]])),"",
_xlfn.XLOOKUP($B$5,Table6[COUNTY],Table6[Points]))</f>
        <v/>
      </c>
      <c r="T31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31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31" s="156" t="str">
        <f>IF(VerificationForm[[#This Row],[Wage Increase to Training Cost Score]]="","",SUM(VerificationForm[[#This Row],[County Economic Distress Score]:[Wage Increase to Training Cost Score]]))</f>
        <v/>
      </c>
      <c r="W31" s="161"/>
      <c r="X31" s="161"/>
      <c r="Y31" s="162"/>
      <c r="Z31" s="117" t="str">
        <f>IF(NOT(ISBLANK(VerificationForm[[#This Row],[Employee First Name]])),#REF!,"")</f>
        <v/>
      </c>
      <c r="AA31" s="118" t="str">
        <f>IF(NOT(ISBLANK(VerificationForm[[#This Row],[Employee First Name]])),$B$2,"")</f>
        <v/>
      </c>
      <c r="AB31" s="119" t="str">
        <f>IF(NOT(ISBLANK(VerificationForm[[#This Row],[Employee First Name]])),$B$4,"")</f>
        <v/>
      </c>
      <c r="AC31" s="119" t="str">
        <f>IF(NOT(ISBLANK(VerificationForm[[#This Row],[Employee Last Name]])),$B$5,"")</f>
        <v/>
      </c>
      <c r="AD31" s="120" t="str">
        <f>IF(NOT(ISBLANK(VerificationForm[[#This Row],[Employee Last Name]])),CONCATENATE(VerificationForm[[#This Row],[Employee First Name]]," ",VerificationForm[[#This Row],[Employee Last Name]]),"")</f>
        <v/>
      </c>
      <c r="AE31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  <c r="AF31" s="163"/>
      <c r="AG31" s="163"/>
      <c r="AH31" s="163"/>
      <c r="AI31" s="163"/>
      <c r="AJ31" s="163"/>
      <c r="AK31" s="163"/>
      <c r="AL31" s="163"/>
      <c r="AM31" s="163"/>
      <c r="AN31" s="163"/>
      <c r="AO31" s="163"/>
      <c r="AP31" s="163"/>
      <c r="AQ31" s="163"/>
      <c r="AR31" s="163"/>
      <c r="AS31" s="163"/>
      <c r="AT31" s="163"/>
      <c r="AU31" s="163"/>
      <c r="AV31" s="163"/>
      <c r="AW31" s="163"/>
      <c r="AX31" s="163"/>
      <c r="AY31" s="163"/>
      <c r="AZ31" s="163"/>
      <c r="BA31" s="163"/>
      <c r="BB31" s="163"/>
      <c r="BC31" s="163"/>
      <c r="BD31" s="163"/>
      <c r="BE31" s="163"/>
      <c r="BF31" s="163"/>
      <c r="BG31" s="163"/>
      <c r="BH31" s="163"/>
      <c r="BI31" s="163"/>
      <c r="BJ31" s="163"/>
      <c r="BK31" s="163"/>
      <c r="BL31" s="163"/>
      <c r="BM31" s="163"/>
      <c r="BN31" s="163"/>
      <c r="BO31" s="163"/>
      <c r="BP31" s="163"/>
      <c r="BQ31" s="163"/>
      <c r="BR31" s="163"/>
      <c r="BS31" s="163"/>
      <c r="BT31" s="163"/>
      <c r="BU31" s="163"/>
      <c r="BV31" s="163"/>
      <c r="BW31" s="163"/>
      <c r="BX31" s="163"/>
      <c r="BY31" s="163"/>
      <c r="BZ31" s="163"/>
      <c r="CA31" s="163"/>
      <c r="CB31" s="163"/>
      <c r="CC31" s="163"/>
      <c r="CD31" s="163"/>
      <c r="CE31" s="163"/>
      <c r="CF31" s="163"/>
      <c r="CG31" s="163"/>
      <c r="CH31" s="163"/>
      <c r="CI31" s="163"/>
      <c r="CJ31" s="163"/>
      <c r="CK31" s="163"/>
      <c r="CL31" s="163"/>
      <c r="CM31" s="163"/>
      <c r="CN31" s="163"/>
      <c r="CO31" s="163"/>
      <c r="CP31" s="163"/>
      <c r="CQ31" s="163"/>
      <c r="CR31" s="163"/>
      <c r="CS31" s="163"/>
      <c r="CT31" s="163"/>
      <c r="CU31" s="163"/>
      <c r="CV31" s="163"/>
      <c r="CW31" s="163"/>
      <c r="CX31" s="163"/>
      <c r="CY31" s="163"/>
      <c r="CZ31" s="163"/>
      <c r="DA31" s="163"/>
      <c r="DB31" s="163"/>
      <c r="DC31" s="163"/>
      <c r="DD31" s="163"/>
      <c r="DE31" s="163"/>
      <c r="DF31" s="163"/>
      <c r="DG31" s="163"/>
      <c r="DH31" s="163"/>
      <c r="DI31" s="163"/>
      <c r="DJ31" s="163"/>
      <c r="DK31" s="163"/>
      <c r="DL31" s="163"/>
      <c r="DM31" s="163"/>
      <c r="DN31" s="163"/>
      <c r="DO31" s="163"/>
      <c r="DP31" s="163"/>
      <c r="DQ31" s="163"/>
      <c r="DR31" s="163"/>
      <c r="DS31" s="163"/>
      <c r="DT31" s="163"/>
      <c r="DU31" s="163"/>
      <c r="DV31" s="163"/>
      <c r="DW31" s="163"/>
      <c r="DX31" s="163"/>
      <c r="DY31" s="163"/>
      <c r="DZ31" s="163"/>
      <c r="EA31" s="163"/>
      <c r="EB31" s="163"/>
      <c r="EC31" s="163"/>
      <c r="ED31" s="163"/>
      <c r="EE31" s="163"/>
      <c r="EF31" s="163"/>
      <c r="EG31" s="163"/>
      <c r="EH31" s="163"/>
      <c r="EI31" s="163"/>
      <c r="EJ31" s="163"/>
      <c r="EK31" s="163"/>
      <c r="EL31" s="163"/>
      <c r="EM31" s="163"/>
      <c r="EN31" s="163"/>
      <c r="EO31" s="163"/>
      <c r="EP31" s="163"/>
      <c r="EQ31" s="163"/>
      <c r="ER31" s="163"/>
      <c r="ES31" s="163"/>
      <c r="ET31" s="163"/>
      <c r="EU31" s="163"/>
      <c r="EV31" s="163"/>
      <c r="EW31" s="163"/>
      <c r="EX31" s="163"/>
      <c r="EY31" s="163"/>
      <c r="EZ31" s="163"/>
      <c r="FA31" s="163"/>
      <c r="FB31" s="163"/>
      <c r="FC31" s="163"/>
      <c r="FD31" s="163"/>
      <c r="FE31" s="163"/>
      <c r="FF31" s="163"/>
      <c r="FG31" s="163"/>
      <c r="FH31" s="163"/>
      <c r="FI31" s="163"/>
      <c r="FJ31" s="163"/>
      <c r="FK31" s="163"/>
      <c r="FL31" s="163"/>
      <c r="FM31" s="163"/>
      <c r="FN31" s="163"/>
      <c r="FO31" s="163"/>
      <c r="FP31" s="163"/>
      <c r="FQ31" s="163"/>
      <c r="FR31" s="163"/>
      <c r="FS31" s="163"/>
      <c r="FT31" s="163"/>
      <c r="FU31" s="163"/>
      <c r="FV31" s="163"/>
      <c r="FW31" s="163"/>
      <c r="FX31" s="163"/>
      <c r="FY31" s="163"/>
      <c r="FZ31" s="163"/>
      <c r="GA31" s="163"/>
      <c r="GB31" s="163"/>
      <c r="GC31" s="163"/>
      <c r="GD31" s="163"/>
      <c r="GE31" s="163"/>
      <c r="GF31" s="163"/>
      <c r="GG31" s="163"/>
    </row>
    <row r="32" spans="1:190" s="164" customFormat="1" ht="18" customHeight="1">
      <c r="A32" s="135"/>
      <c r="B32" s="136"/>
      <c r="C32" s="136"/>
      <c r="D32" s="136"/>
      <c r="E32" s="136"/>
      <c r="F32" s="145"/>
      <c r="G32" s="145"/>
      <c r="H32" s="145"/>
      <c r="I32" s="145"/>
      <c r="J32" s="146"/>
      <c r="K32" s="147">
        <f>SUM(VerificationForm[[#This Row],[Certification Fee
(if applicable)]:[Textbooks/ Manuals Fees
(if applicable)]])</f>
        <v>0</v>
      </c>
      <c r="L32" s="148"/>
      <c r="M32" s="148"/>
      <c r="N32" s="143"/>
      <c r="O32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32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32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32" s="119" t="str">
        <f>IF(OR(ISBLANK($B$5),ISBLANK(VerificationForm[[#This Row],[Employee First Name]])),"",
_xlfn.XLOOKUP($B$5,Table6[COUNTY],Table6[DED REGION]))</f>
        <v/>
      </c>
      <c r="S32" s="119" t="str">
        <f>IF(OR(ISBLANK($B$5),ISBLANK(VerificationForm[[#This Row],[Employee First Name]])),"",
_xlfn.XLOOKUP($B$5,Table6[COUNTY],Table6[Points]))</f>
        <v/>
      </c>
      <c r="T32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32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32" s="156" t="str">
        <f>IF(VerificationForm[[#This Row],[Wage Increase to Training Cost Score]]="","",SUM(VerificationForm[[#This Row],[County Economic Distress Score]:[Wage Increase to Training Cost Score]]))</f>
        <v/>
      </c>
      <c r="W32" s="161"/>
      <c r="X32" s="161"/>
      <c r="Y32" s="162"/>
      <c r="Z32" s="117" t="str">
        <f>IF(NOT(ISBLANK(VerificationForm[[#This Row],[Employee First Name]])),#REF!,"")</f>
        <v/>
      </c>
      <c r="AA32" s="118" t="str">
        <f>IF(NOT(ISBLANK(VerificationForm[[#This Row],[Employee First Name]])),$B$2,"")</f>
        <v/>
      </c>
      <c r="AB32" s="119" t="str">
        <f>IF(NOT(ISBLANK(VerificationForm[[#This Row],[Employee First Name]])),$B$4,"")</f>
        <v/>
      </c>
      <c r="AC32" s="119" t="str">
        <f>IF(NOT(ISBLANK(VerificationForm[[#This Row],[Employee Last Name]])),$B$5,"")</f>
        <v/>
      </c>
      <c r="AD32" s="120" t="str">
        <f>IF(NOT(ISBLANK(VerificationForm[[#This Row],[Employee Last Name]])),CONCATENATE(VerificationForm[[#This Row],[Employee First Name]]," ",VerificationForm[[#This Row],[Employee Last Name]]),"")</f>
        <v/>
      </c>
      <c r="AE32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  <c r="AF32" s="163"/>
      <c r="AG32" s="163"/>
      <c r="AH32" s="163"/>
      <c r="AI32" s="163"/>
      <c r="AJ32" s="163"/>
      <c r="AK32" s="163"/>
      <c r="AL32" s="163"/>
      <c r="AM32" s="163"/>
      <c r="AN32" s="163"/>
      <c r="AO32" s="163"/>
      <c r="AP32" s="163"/>
      <c r="AQ32" s="163"/>
      <c r="AR32" s="163"/>
      <c r="AS32" s="163"/>
      <c r="AT32" s="163"/>
      <c r="AU32" s="163"/>
      <c r="AV32" s="163"/>
      <c r="AW32" s="163"/>
      <c r="AX32" s="163"/>
      <c r="AY32" s="163"/>
      <c r="AZ32" s="163"/>
      <c r="BA32" s="163"/>
      <c r="BB32" s="163"/>
      <c r="BC32" s="163"/>
      <c r="BD32" s="163"/>
      <c r="BE32" s="163"/>
      <c r="BF32" s="163"/>
      <c r="BG32" s="163"/>
      <c r="BH32" s="163"/>
      <c r="BI32" s="163"/>
      <c r="BJ32" s="163"/>
      <c r="BK32" s="163"/>
      <c r="BL32" s="163"/>
      <c r="BM32" s="163"/>
      <c r="BN32" s="163"/>
      <c r="BO32" s="163"/>
      <c r="BP32" s="163"/>
      <c r="BQ32" s="163"/>
      <c r="BR32" s="163"/>
      <c r="BS32" s="163"/>
      <c r="BT32" s="163"/>
      <c r="BU32" s="163"/>
      <c r="BV32" s="163"/>
      <c r="BW32" s="163"/>
      <c r="BX32" s="163"/>
      <c r="BY32" s="163"/>
      <c r="BZ32" s="163"/>
      <c r="CA32" s="163"/>
      <c r="CB32" s="163"/>
      <c r="CC32" s="163"/>
      <c r="CD32" s="163"/>
      <c r="CE32" s="163"/>
      <c r="CF32" s="163"/>
      <c r="CG32" s="163"/>
      <c r="CH32" s="163"/>
      <c r="CI32" s="163"/>
      <c r="CJ32" s="163"/>
      <c r="CK32" s="163"/>
      <c r="CL32" s="163"/>
      <c r="CM32" s="163"/>
      <c r="CN32" s="163"/>
      <c r="CO32" s="163"/>
      <c r="CP32" s="163"/>
      <c r="CQ32" s="163"/>
      <c r="CR32" s="163"/>
      <c r="CS32" s="163"/>
      <c r="CT32" s="163"/>
      <c r="CU32" s="163"/>
      <c r="CV32" s="163"/>
      <c r="CW32" s="163"/>
      <c r="CX32" s="163"/>
      <c r="CY32" s="163"/>
      <c r="CZ32" s="163"/>
      <c r="DA32" s="163"/>
      <c r="DB32" s="163"/>
      <c r="DC32" s="163"/>
      <c r="DD32" s="163"/>
      <c r="DE32" s="163"/>
      <c r="DF32" s="163"/>
      <c r="DG32" s="163"/>
      <c r="DH32" s="163"/>
      <c r="DI32" s="163"/>
      <c r="DJ32" s="163"/>
      <c r="DK32" s="163"/>
      <c r="DL32" s="163"/>
      <c r="DM32" s="163"/>
      <c r="DN32" s="163"/>
      <c r="DO32" s="163"/>
      <c r="DP32" s="163"/>
      <c r="DQ32" s="163"/>
      <c r="DR32" s="163"/>
      <c r="DS32" s="163"/>
      <c r="DT32" s="163"/>
      <c r="DU32" s="163"/>
      <c r="DV32" s="163"/>
      <c r="DW32" s="163"/>
      <c r="DX32" s="163"/>
      <c r="DY32" s="163"/>
      <c r="DZ32" s="163"/>
      <c r="EA32" s="163"/>
      <c r="EB32" s="163"/>
      <c r="EC32" s="163"/>
      <c r="ED32" s="163"/>
      <c r="EE32" s="163"/>
      <c r="EF32" s="163"/>
      <c r="EG32" s="163"/>
      <c r="EH32" s="163"/>
      <c r="EI32" s="163"/>
      <c r="EJ32" s="163"/>
      <c r="EK32" s="163"/>
      <c r="EL32" s="163"/>
      <c r="EM32" s="163"/>
      <c r="EN32" s="163"/>
      <c r="EO32" s="163"/>
      <c r="EP32" s="163"/>
      <c r="EQ32" s="163"/>
      <c r="ER32" s="163"/>
      <c r="ES32" s="163"/>
      <c r="ET32" s="163"/>
      <c r="EU32" s="163"/>
      <c r="EV32" s="163"/>
      <c r="EW32" s="163"/>
      <c r="EX32" s="163"/>
      <c r="EY32" s="163"/>
      <c r="EZ32" s="163"/>
      <c r="FA32" s="163"/>
      <c r="FB32" s="163"/>
      <c r="FC32" s="163"/>
      <c r="FD32" s="163"/>
      <c r="FE32" s="163"/>
      <c r="FF32" s="163"/>
      <c r="FG32" s="163"/>
      <c r="FH32" s="163"/>
      <c r="FI32" s="163"/>
      <c r="FJ32" s="163"/>
      <c r="FK32" s="163"/>
      <c r="FL32" s="163"/>
      <c r="FM32" s="163"/>
      <c r="FN32" s="163"/>
      <c r="FO32" s="163"/>
      <c r="FP32" s="163"/>
      <c r="FQ32" s="163"/>
      <c r="FR32" s="163"/>
      <c r="FS32" s="163"/>
      <c r="FT32" s="163"/>
      <c r="FU32" s="163"/>
      <c r="FV32" s="163"/>
      <c r="FW32" s="163"/>
      <c r="FX32" s="163"/>
      <c r="FY32" s="163"/>
      <c r="FZ32" s="163"/>
      <c r="GA32" s="163"/>
      <c r="GB32" s="163"/>
      <c r="GC32" s="163"/>
      <c r="GD32" s="163"/>
      <c r="GE32" s="163"/>
      <c r="GF32" s="163"/>
      <c r="GG32" s="163"/>
    </row>
    <row r="33" spans="1:193" s="164" customFormat="1" ht="18" customHeight="1">
      <c r="A33" s="135"/>
      <c r="B33" s="136"/>
      <c r="C33" s="136"/>
      <c r="D33" s="136"/>
      <c r="E33" s="136"/>
      <c r="F33" s="145"/>
      <c r="G33" s="145"/>
      <c r="H33" s="145"/>
      <c r="I33" s="145"/>
      <c r="J33" s="146"/>
      <c r="K33" s="147">
        <f>SUM(VerificationForm[[#This Row],[Certification Fee
(if applicable)]:[Textbooks/ Manuals Fees
(if applicable)]])</f>
        <v>0</v>
      </c>
      <c r="L33" s="148"/>
      <c r="M33" s="148"/>
      <c r="N33" s="143"/>
      <c r="O33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33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33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33" s="119" t="str">
        <f>IF(OR(ISBLANK($B$5),ISBLANK(VerificationForm[[#This Row],[Employee First Name]])),"",
_xlfn.XLOOKUP($B$5,Table6[COUNTY],Table6[DED REGION]))</f>
        <v/>
      </c>
      <c r="S33" s="119" t="str">
        <f>IF(OR(ISBLANK($B$5),ISBLANK(VerificationForm[[#This Row],[Employee First Name]])),"",
_xlfn.XLOOKUP($B$5,Table6[COUNTY],Table6[Points]))</f>
        <v/>
      </c>
      <c r="T33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33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33" s="156" t="str">
        <f>IF(VerificationForm[[#This Row],[Wage Increase to Training Cost Score]]="","",SUM(VerificationForm[[#This Row],[County Economic Distress Score]:[Wage Increase to Training Cost Score]]))</f>
        <v/>
      </c>
      <c r="W33" s="161"/>
      <c r="X33" s="161"/>
      <c r="Y33" s="162"/>
      <c r="Z33" s="117" t="str">
        <f>IF(NOT(ISBLANK(VerificationForm[[#This Row],[Employee First Name]])),#REF!,"")</f>
        <v/>
      </c>
      <c r="AA33" s="118" t="str">
        <f>IF(NOT(ISBLANK(VerificationForm[[#This Row],[Employee First Name]])),$B$2,"")</f>
        <v/>
      </c>
      <c r="AB33" s="119" t="str">
        <f>IF(NOT(ISBLANK(VerificationForm[[#This Row],[Employee First Name]])),$B$4,"")</f>
        <v/>
      </c>
      <c r="AC33" s="119" t="str">
        <f>IF(NOT(ISBLANK(VerificationForm[[#This Row],[Employee Last Name]])),$B$5,"")</f>
        <v/>
      </c>
      <c r="AD33" s="120" t="str">
        <f>IF(NOT(ISBLANK(VerificationForm[[#This Row],[Employee Last Name]])),CONCATENATE(VerificationForm[[#This Row],[Employee First Name]]," ",VerificationForm[[#This Row],[Employee Last Name]]),"")</f>
        <v/>
      </c>
      <c r="AE33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  <c r="AF33" s="163"/>
      <c r="AG33" s="163"/>
      <c r="AH33" s="163"/>
      <c r="AI33" s="163"/>
      <c r="AJ33" s="163"/>
      <c r="AK33" s="163"/>
      <c r="AL33" s="163"/>
      <c r="AM33" s="163"/>
      <c r="AN33" s="163"/>
      <c r="AO33" s="163"/>
      <c r="AP33" s="163"/>
      <c r="AQ33" s="163"/>
      <c r="AR33" s="163"/>
      <c r="AS33" s="163"/>
      <c r="AT33" s="163"/>
      <c r="AU33" s="163"/>
      <c r="AV33" s="163"/>
      <c r="AW33" s="163"/>
      <c r="AX33" s="163"/>
      <c r="AY33" s="163"/>
      <c r="AZ33" s="163"/>
      <c r="BA33" s="163"/>
      <c r="BB33" s="163"/>
      <c r="BC33" s="163"/>
      <c r="BD33" s="163"/>
      <c r="BE33" s="163"/>
      <c r="BF33" s="163"/>
      <c r="BG33" s="163"/>
      <c r="BH33" s="163"/>
      <c r="BI33" s="163"/>
      <c r="BJ33" s="163"/>
      <c r="BK33" s="163"/>
      <c r="BL33" s="163"/>
      <c r="BM33" s="163"/>
      <c r="BN33" s="163"/>
      <c r="BO33" s="163"/>
      <c r="BP33" s="163"/>
      <c r="BQ33" s="163"/>
      <c r="BR33" s="163"/>
      <c r="BS33" s="163"/>
      <c r="BT33" s="163"/>
      <c r="BU33" s="163"/>
      <c r="BV33" s="163"/>
      <c r="BW33" s="163"/>
      <c r="BX33" s="163"/>
      <c r="BY33" s="163"/>
      <c r="BZ33" s="163"/>
      <c r="CA33" s="163"/>
      <c r="CB33" s="163"/>
      <c r="CC33" s="163"/>
      <c r="CD33" s="163"/>
      <c r="CE33" s="163"/>
      <c r="CF33" s="163"/>
      <c r="CG33" s="163"/>
      <c r="CH33" s="163"/>
      <c r="CI33" s="163"/>
      <c r="CJ33" s="163"/>
      <c r="CK33" s="163"/>
      <c r="CL33" s="163"/>
      <c r="CM33" s="163"/>
      <c r="CN33" s="163"/>
      <c r="CO33" s="163"/>
      <c r="CP33" s="163"/>
      <c r="CQ33" s="163"/>
      <c r="CR33" s="163"/>
      <c r="CS33" s="163"/>
      <c r="CT33" s="163"/>
      <c r="CU33" s="163"/>
      <c r="CV33" s="163"/>
      <c r="CW33" s="163"/>
      <c r="CX33" s="163"/>
      <c r="CY33" s="163"/>
      <c r="CZ33" s="163"/>
      <c r="DA33" s="163"/>
      <c r="DB33" s="163"/>
      <c r="DC33" s="163"/>
      <c r="DD33" s="163"/>
      <c r="DE33" s="163"/>
      <c r="DF33" s="163"/>
      <c r="DG33" s="163"/>
      <c r="DH33" s="163"/>
      <c r="DI33" s="163"/>
      <c r="DJ33" s="163"/>
      <c r="DK33" s="163"/>
      <c r="DL33" s="163"/>
      <c r="DM33" s="163"/>
      <c r="DN33" s="163"/>
      <c r="DO33" s="163"/>
      <c r="DP33" s="163"/>
      <c r="DQ33" s="163"/>
      <c r="DR33" s="163"/>
      <c r="DS33" s="163"/>
      <c r="DT33" s="163"/>
      <c r="DU33" s="163"/>
      <c r="DV33" s="163"/>
      <c r="DW33" s="163"/>
      <c r="DX33" s="163"/>
      <c r="DY33" s="163"/>
      <c r="DZ33" s="163"/>
      <c r="EA33" s="163"/>
      <c r="EB33" s="163"/>
      <c r="EC33" s="163"/>
      <c r="ED33" s="163"/>
      <c r="EE33" s="163"/>
      <c r="EF33" s="163"/>
      <c r="EG33" s="163"/>
      <c r="EH33" s="163"/>
      <c r="EI33" s="163"/>
      <c r="EJ33" s="163"/>
      <c r="EK33" s="163"/>
      <c r="EL33" s="163"/>
      <c r="EM33" s="163"/>
      <c r="EN33" s="163"/>
      <c r="EO33" s="163"/>
      <c r="EP33" s="163"/>
      <c r="EQ33" s="163"/>
      <c r="ER33" s="163"/>
      <c r="ES33" s="163"/>
      <c r="ET33" s="163"/>
      <c r="EU33" s="163"/>
      <c r="EV33" s="163"/>
      <c r="EW33" s="163"/>
      <c r="EX33" s="163"/>
      <c r="EY33" s="163"/>
      <c r="EZ33" s="163"/>
      <c r="FA33" s="163"/>
      <c r="FB33" s="163"/>
      <c r="FC33" s="163"/>
      <c r="FD33" s="163"/>
      <c r="FE33" s="163"/>
      <c r="FF33" s="163"/>
      <c r="FG33" s="163"/>
      <c r="FH33" s="163"/>
      <c r="FI33" s="163"/>
      <c r="FJ33" s="163"/>
      <c r="FK33" s="163"/>
      <c r="FL33" s="163"/>
      <c r="FM33" s="163"/>
      <c r="FN33" s="163"/>
      <c r="FO33" s="163"/>
      <c r="FP33" s="163"/>
      <c r="FQ33" s="163"/>
      <c r="FR33" s="163"/>
      <c r="FS33" s="163"/>
      <c r="FT33" s="163"/>
      <c r="FU33" s="163"/>
      <c r="FV33" s="163"/>
      <c r="FW33" s="163"/>
      <c r="FX33" s="163"/>
      <c r="FY33" s="163"/>
      <c r="FZ33" s="163"/>
      <c r="GA33" s="163"/>
      <c r="GB33" s="163"/>
      <c r="GC33" s="163"/>
      <c r="GD33" s="163"/>
      <c r="GE33" s="163"/>
      <c r="GF33" s="163"/>
      <c r="GG33" s="163"/>
    </row>
    <row r="34" spans="1:193" s="164" customFormat="1" ht="18" customHeight="1">
      <c r="A34" s="135"/>
      <c r="B34" s="136"/>
      <c r="C34" s="136"/>
      <c r="D34" s="136"/>
      <c r="E34" s="136"/>
      <c r="F34" s="145"/>
      <c r="G34" s="145"/>
      <c r="H34" s="145"/>
      <c r="I34" s="145"/>
      <c r="J34" s="146"/>
      <c r="K34" s="147">
        <f>SUM(VerificationForm[[#This Row],[Certification Fee
(if applicable)]:[Textbooks/ Manuals Fees
(if applicable)]])</f>
        <v>0</v>
      </c>
      <c r="L34" s="148"/>
      <c r="M34" s="148"/>
      <c r="N34" s="143"/>
      <c r="O34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34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34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34" s="119" t="str">
        <f>IF(OR(ISBLANK($B$5),ISBLANK(VerificationForm[[#This Row],[Employee First Name]])),"",
_xlfn.XLOOKUP($B$5,Table6[COUNTY],Table6[DED REGION]))</f>
        <v/>
      </c>
      <c r="S34" s="119" t="str">
        <f>IF(OR(ISBLANK($B$5),ISBLANK(VerificationForm[[#This Row],[Employee First Name]])),"",
_xlfn.XLOOKUP($B$5,Table6[COUNTY],Table6[Points]))</f>
        <v/>
      </c>
      <c r="T34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34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34" s="156" t="str">
        <f>IF(VerificationForm[[#This Row],[Wage Increase to Training Cost Score]]="","",SUM(VerificationForm[[#This Row],[County Economic Distress Score]:[Wage Increase to Training Cost Score]]))</f>
        <v/>
      </c>
      <c r="W34" s="161"/>
      <c r="X34" s="161"/>
      <c r="Y34" s="162"/>
      <c r="Z34" s="117" t="str">
        <f>IF(NOT(ISBLANK(VerificationForm[[#This Row],[Employee First Name]])),#REF!,"")</f>
        <v/>
      </c>
      <c r="AA34" s="118" t="str">
        <f>IF(NOT(ISBLANK(VerificationForm[[#This Row],[Employee First Name]])),$B$2,"")</f>
        <v/>
      </c>
      <c r="AB34" s="119" t="str">
        <f>IF(NOT(ISBLANK(VerificationForm[[#This Row],[Employee First Name]])),$B$4,"")</f>
        <v/>
      </c>
      <c r="AC34" s="119" t="str">
        <f>IF(NOT(ISBLANK(VerificationForm[[#This Row],[Employee Last Name]])),$B$5,"")</f>
        <v/>
      </c>
      <c r="AD34" s="120" t="str">
        <f>IF(NOT(ISBLANK(VerificationForm[[#This Row],[Employee Last Name]])),CONCATENATE(VerificationForm[[#This Row],[Employee First Name]]," ",VerificationForm[[#This Row],[Employee Last Name]]),"")</f>
        <v/>
      </c>
      <c r="AE34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  <c r="AF34" s="163"/>
      <c r="AG34" s="163"/>
      <c r="AH34" s="163"/>
      <c r="AI34" s="163"/>
      <c r="AJ34" s="163"/>
      <c r="AK34" s="163"/>
      <c r="AL34" s="163"/>
      <c r="AM34" s="163"/>
      <c r="AN34" s="163"/>
      <c r="AO34" s="163"/>
      <c r="AP34" s="163"/>
      <c r="AQ34" s="163"/>
      <c r="AR34" s="163"/>
      <c r="AS34" s="163"/>
      <c r="AT34" s="163"/>
      <c r="AU34" s="163"/>
      <c r="AV34" s="163"/>
      <c r="AW34" s="163"/>
      <c r="AX34" s="163"/>
      <c r="AY34" s="163"/>
      <c r="AZ34" s="163"/>
      <c r="BA34" s="163"/>
      <c r="BB34" s="163"/>
      <c r="BC34" s="163"/>
      <c r="BD34" s="163"/>
      <c r="BE34" s="163"/>
      <c r="BF34" s="163"/>
      <c r="BG34" s="163"/>
      <c r="BH34" s="163"/>
      <c r="BI34" s="163"/>
      <c r="BJ34" s="163"/>
      <c r="BK34" s="163"/>
      <c r="BL34" s="163"/>
      <c r="BM34" s="163"/>
      <c r="BN34" s="163"/>
      <c r="BO34" s="163"/>
      <c r="BP34" s="163"/>
      <c r="BQ34" s="163"/>
      <c r="BR34" s="163"/>
      <c r="BS34" s="163"/>
      <c r="BT34" s="163"/>
      <c r="BU34" s="163"/>
      <c r="BV34" s="163"/>
      <c r="BW34" s="163"/>
      <c r="BX34" s="163"/>
      <c r="BY34" s="163"/>
      <c r="BZ34" s="163"/>
      <c r="CA34" s="163"/>
      <c r="CB34" s="163"/>
      <c r="CC34" s="163"/>
      <c r="CD34" s="163"/>
      <c r="CE34" s="163"/>
      <c r="CF34" s="163"/>
      <c r="CG34" s="163"/>
      <c r="CH34" s="163"/>
      <c r="CI34" s="163"/>
      <c r="CJ34" s="163"/>
      <c r="CK34" s="163"/>
      <c r="CL34" s="163"/>
      <c r="CM34" s="163"/>
      <c r="CN34" s="163"/>
      <c r="CO34" s="163"/>
      <c r="CP34" s="163"/>
      <c r="CQ34" s="163"/>
      <c r="CR34" s="163"/>
      <c r="CS34" s="163"/>
      <c r="CT34" s="163"/>
      <c r="CU34" s="163"/>
      <c r="CV34" s="163"/>
      <c r="CW34" s="163"/>
      <c r="CX34" s="163"/>
      <c r="CY34" s="163"/>
      <c r="CZ34" s="163"/>
      <c r="DA34" s="163"/>
      <c r="DB34" s="163"/>
      <c r="DC34" s="163"/>
      <c r="DD34" s="163"/>
      <c r="DE34" s="163"/>
      <c r="DF34" s="163"/>
      <c r="DG34" s="163"/>
      <c r="DH34" s="163"/>
      <c r="DI34" s="163"/>
      <c r="DJ34" s="163"/>
      <c r="DK34" s="163"/>
      <c r="DL34" s="163"/>
      <c r="DM34" s="163"/>
      <c r="DN34" s="163"/>
      <c r="DO34" s="163"/>
      <c r="DP34" s="163"/>
      <c r="DQ34" s="163"/>
      <c r="DR34" s="163"/>
      <c r="DS34" s="163"/>
      <c r="DT34" s="163"/>
      <c r="DU34" s="163"/>
      <c r="DV34" s="163"/>
      <c r="DW34" s="163"/>
      <c r="DX34" s="163"/>
      <c r="DY34" s="163"/>
      <c r="DZ34" s="163"/>
      <c r="EA34" s="163"/>
      <c r="EB34" s="163"/>
      <c r="EC34" s="163"/>
      <c r="ED34" s="163"/>
      <c r="EE34" s="163"/>
      <c r="EF34" s="163"/>
      <c r="EG34" s="163"/>
      <c r="EH34" s="163"/>
      <c r="EI34" s="163"/>
      <c r="EJ34" s="163"/>
      <c r="EK34" s="163"/>
      <c r="EL34" s="163"/>
      <c r="EM34" s="163"/>
      <c r="EN34" s="163"/>
      <c r="EO34" s="163"/>
      <c r="EP34" s="163"/>
      <c r="EQ34" s="163"/>
      <c r="ER34" s="163"/>
      <c r="ES34" s="163"/>
      <c r="ET34" s="163"/>
      <c r="EU34" s="163"/>
      <c r="EV34" s="163"/>
      <c r="EW34" s="163"/>
      <c r="EX34" s="163"/>
      <c r="EY34" s="163"/>
      <c r="EZ34" s="163"/>
      <c r="FA34" s="163"/>
      <c r="FB34" s="163"/>
      <c r="FC34" s="163"/>
      <c r="FD34" s="163"/>
      <c r="FE34" s="163"/>
      <c r="FF34" s="163"/>
      <c r="FG34" s="163"/>
      <c r="FH34" s="163"/>
      <c r="FI34" s="163"/>
      <c r="FJ34" s="163"/>
      <c r="FK34" s="163"/>
      <c r="FL34" s="163"/>
      <c r="FM34" s="163"/>
      <c r="FN34" s="163"/>
      <c r="FO34" s="163"/>
      <c r="FP34" s="163"/>
      <c r="FQ34" s="163"/>
      <c r="FR34" s="163"/>
      <c r="FS34" s="163"/>
      <c r="FT34" s="163"/>
      <c r="FU34" s="163"/>
      <c r="FV34" s="163"/>
      <c r="FW34" s="163"/>
      <c r="FX34" s="163"/>
      <c r="FY34" s="163"/>
      <c r="FZ34" s="163"/>
      <c r="GA34" s="163"/>
      <c r="GB34" s="163"/>
      <c r="GC34" s="163"/>
      <c r="GD34" s="163"/>
      <c r="GE34" s="163"/>
      <c r="GF34" s="163"/>
      <c r="GG34" s="163"/>
    </row>
    <row r="35" spans="1:193" s="164" customFormat="1" ht="18" customHeight="1">
      <c r="A35" s="135"/>
      <c r="B35" s="136"/>
      <c r="C35" s="136"/>
      <c r="D35" s="136"/>
      <c r="E35" s="136"/>
      <c r="F35" s="145"/>
      <c r="G35" s="145"/>
      <c r="H35" s="145"/>
      <c r="I35" s="145"/>
      <c r="J35" s="146"/>
      <c r="K35" s="147">
        <f>SUM(VerificationForm[[#This Row],[Certification Fee
(if applicable)]:[Textbooks/ Manuals Fees
(if applicable)]])</f>
        <v>0</v>
      </c>
      <c r="L35" s="148"/>
      <c r="M35" s="148"/>
      <c r="N35" s="143"/>
      <c r="O35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35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35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35" s="119" t="str">
        <f>IF(OR(ISBLANK($B$5),ISBLANK(VerificationForm[[#This Row],[Employee First Name]])),"",
_xlfn.XLOOKUP($B$5,Table6[COUNTY],Table6[DED REGION]))</f>
        <v/>
      </c>
      <c r="S35" s="119" t="str">
        <f>IF(OR(ISBLANK($B$5),ISBLANK(VerificationForm[[#This Row],[Employee First Name]])),"",
_xlfn.XLOOKUP($B$5,Table6[COUNTY],Table6[Points]))</f>
        <v/>
      </c>
      <c r="T35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35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35" s="156" t="str">
        <f>IF(VerificationForm[[#This Row],[Wage Increase to Training Cost Score]]="","",SUM(VerificationForm[[#This Row],[County Economic Distress Score]:[Wage Increase to Training Cost Score]]))</f>
        <v/>
      </c>
      <c r="W35" s="161"/>
      <c r="X35" s="161"/>
      <c r="Y35" s="162"/>
      <c r="Z35" s="117" t="str">
        <f>IF(NOT(ISBLANK(VerificationForm[[#This Row],[Employee First Name]])),#REF!,"")</f>
        <v/>
      </c>
      <c r="AA35" s="118" t="str">
        <f>IF(NOT(ISBLANK(VerificationForm[[#This Row],[Employee First Name]])),$B$2,"")</f>
        <v/>
      </c>
      <c r="AB35" s="119" t="str">
        <f>IF(NOT(ISBLANK(VerificationForm[[#This Row],[Employee First Name]])),$B$4,"")</f>
        <v/>
      </c>
      <c r="AC35" s="119" t="str">
        <f>IF(NOT(ISBLANK(VerificationForm[[#This Row],[Employee Last Name]])),$B$5,"")</f>
        <v/>
      </c>
      <c r="AD35" s="120" t="str">
        <f>IF(NOT(ISBLANK(VerificationForm[[#This Row],[Employee Last Name]])),CONCATENATE(VerificationForm[[#This Row],[Employee First Name]]," ",VerificationForm[[#This Row],[Employee Last Name]]),"")</f>
        <v/>
      </c>
      <c r="AE35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  <c r="AF35" s="163"/>
      <c r="AG35" s="163"/>
      <c r="AH35" s="163"/>
      <c r="AI35" s="163"/>
      <c r="AJ35" s="163"/>
      <c r="AK35" s="163"/>
      <c r="AL35" s="163"/>
      <c r="AM35" s="163"/>
      <c r="AN35" s="163"/>
      <c r="AO35" s="163"/>
      <c r="AP35" s="163"/>
      <c r="AQ35" s="163"/>
      <c r="AR35" s="163"/>
      <c r="AS35" s="163"/>
      <c r="AT35" s="163"/>
      <c r="AU35" s="163"/>
      <c r="AV35" s="163"/>
      <c r="AW35" s="163"/>
      <c r="AX35" s="163"/>
      <c r="AY35" s="163"/>
      <c r="AZ35" s="163"/>
      <c r="BA35" s="163"/>
      <c r="BB35" s="163"/>
      <c r="BC35" s="163"/>
      <c r="BD35" s="163"/>
      <c r="BE35" s="163"/>
      <c r="BF35" s="163"/>
      <c r="BG35" s="163"/>
      <c r="BH35" s="163"/>
      <c r="BI35" s="163"/>
      <c r="BJ35" s="163"/>
      <c r="BK35" s="163"/>
      <c r="BL35" s="163"/>
      <c r="BM35" s="163"/>
      <c r="BN35" s="163"/>
      <c r="BO35" s="163"/>
      <c r="BP35" s="163"/>
      <c r="BQ35" s="163"/>
      <c r="BR35" s="163"/>
      <c r="BS35" s="163"/>
      <c r="BT35" s="163"/>
      <c r="BU35" s="163"/>
      <c r="BV35" s="163"/>
      <c r="BW35" s="163"/>
      <c r="BX35" s="163"/>
      <c r="BY35" s="163"/>
      <c r="BZ35" s="163"/>
      <c r="CA35" s="163"/>
      <c r="CB35" s="163"/>
      <c r="CC35" s="163"/>
      <c r="CD35" s="163"/>
      <c r="CE35" s="163"/>
      <c r="CF35" s="163"/>
      <c r="CG35" s="163"/>
      <c r="CH35" s="163"/>
      <c r="CI35" s="163"/>
      <c r="CJ35" s="163"/>
      <c r="CK35" s="163"/>
      <c r="CL35" s="163"/>
      <c r="CM35" s="163"/>
      <c r="CN35" s="163"/>
      <c r="CO35" s="163"/>
      <c r="CP35" s="163"/>
      <c r="CQ35" s="163"/>
      <c r="CR35" s="163"/>
      <c r="CS35" s="163"/>
      <c r="CT35" s="163"/>
      <c r="CU35" s="163"/>
      <c r="CV35" s="163"/>
      <c r="CW35" s="163"/>
      <c r="CX35" s="163"/>
      <c r="CY35" s="163"/>
      <c r="CZ35" s="163"/>
      <c r="DA35" s="163"/>
      <c r="DB35" s="163"/>
      <c r="DC35" s="163"/>
      <c r="DD35" s="163"/>
      <c r="DE35" s="163"/>
      <c r="DF35" s="163"/>
      <c r="DG35" s="163"/>
      <c r="DH35" s="163"/>
      <c r="DI35" s="163"/>
      <c r="DJ35" s="163"/>
      <c r="DK35" s="163"/>
      <c r="DL35" s="163"/>
      <c r="DM35" s="163"/>
      <c r="DN35" s="163"/>
      <c r="DO35" s="163"/>
      <c r="DP35" s="163"/>
      <c r="DQ35" s="163"/>
      <c r="DR35" s="163"/>
      <c r="DS35" s="163"/>
      <c r="DT35" s="163"/>
      <c r="DU35" s="163"/>
      <c r="DV35" s="163"/>
      <c r="DW35" s="163"/>
      <c r="DX35" s="163"/>
      <c r="DY35" s="163"/>
      <c r="DZ35" s="163"/>
      <c r="EA35" s="163"/>
      <c r="EB35" s="163"/>
      <c r="EC35" s="163"/>
      <c r="ED35" s="163"/>
      <c r="EE35" s="163"/>
      <c r="EF35" s="163"/>
      <c r="EG35" s="163"/>
      <c r="EH35" s="163"/>
      <c r="EI35" s="163"/>
      <c r="EJ35" s="163"/>
      <c r="EK35" s="163"/>
      <c r="EL35" s="163"/>
      <c r="EM35" s="163"/>
      <c r="EN35" s="163"/>
      <c r="EO35" s="163"/>
      <c r="EP35" s="163"/>
      <c r="EQ35" s="163"/>
      <c r="ER35" s="163"/>
      <c r="ES35" s="163"/>
      <c r="ET35" s="163"/>
      <c r="EU35" s="163"/>
      <c r="EV35" s="163"/>
      <c r="EW35" s="163"/>
      <c r="EX35" s="163"/>
      <c r="EY35" s="163"/>
      <c r="EZ35" s="163"/>
      <c r="FA35" s="163"/>
      <c r="FB35" s="163"/>
      <c r="FC35" s="163"/>
      <c r="FD35" s="163"/>
      <c r="FE35" s="163"/>
      <c r="FF35" s="163"/>
      <c r="FG35" s="163"/>
      <c r="FH35" s="163"/>
      <c r="FI35" s="163"/>
      <c r="FJ35" s="163"/>
      <c r="FK35" s="163"/>
      <c r="FL35" s="163"/>
      <c r="FM35" s="163"/>
      <c r="FN35" s="163"/>
      <c r="FO35" s="163"/>
      <c r="FP35" s="163"/>
      <c r="FQ35" s="163"/>
      <c r="FR35" s="163"/>
      <c r="FS35" s="163"/>
      <c r="FT35" s="163"/>
      <c r="FU35" s="163"/>
      <c r="FV35" s="163"/>
      <c r="FW35" s="163"/>
      <c r="FX35" s="163"/>
      <c r="FY35" s="163"/>
      <c r="FZ35" s="163"/>
      <c r="GA35" s="163"/>
      <c r="GB35" s="163"/>
      <c r="GC35" s="163"/>
      <c r="GD35" s="163"/>
      <c r="GE35" s="163"/>
      <c r="GF35" s="163"/>
      <c r="GG35" s="163"/>
    </row>
    <row r="36" spans="1:193" s="164" customFormat="1" ht="18" customHeight="1">
      <c r="A36" s="135"/>
      <c r="B36" s="136"/>
      <c r="C36" s="136"/>
      <c r="D36" s="136"/>
      <c r="E36" s="136"/>
      <c r="F36" s="145"/>
      <c r="G36" s="145"/>
      <c r="H36" s="145"/>
      <c r="I36" s="145"/>
      <c r="J36" s="146"/>
      <c r="K36" s="147">
        <f>SUM(VerificationForm[[#This Row],[Certification Fee
(if applicable)]:[Textbooks/ Manuals Fees
(if applicable)]])</f>
        <v>0</v>
      </c>
      <c r="L36" s="148"/>
      <c r="M36" s="148"/>
      <c r="N36" s="143"/>
      <c r="O36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36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36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36" s="119" t="str">
        <f>IF(OR(ISBLANK($B$5),ISBLANK(VerificationForm[[#This Row],[Employee First Name]])),"",
_xlfn.XLOOKUP($B$5,Table6[COUNTY],Table6[DED REGION]))</f>
        <v/>
      </c>
      <c r="S36" s="119" t="str">
        <f>IF(OR(ISBLANK($B$5),ISBLANK(VerificationForm[[#This Row],[Employee First Name]])),"",
_xlfn.XLOOKUP($B$5,Table6[COUNTY],Table6[Points]))</f>
        <v/>
      </c>
      <c r="T36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36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36" s="156" t="str">
        <f>IF(VerificationForm[[#This Row],[Wage Increase to Training Cost Score]]="","",SUM(VerificationForm[[#This Row],[County Economic Distress Score]:[Wage Increase to Training Cost Score]]))</f>
        <v/>
      </c>
      <c r="W36" s="161"/>
      <c r="X36" s="161"/>
      <c r="Y36" s="162"/>
      <c r="Z36" s="117" t="str">
        <f>IF(NOT(ISBLANK(VerificationForm[[#This Row],[Employee First Name]])),#REF!,"")</f>
        <v/>
      </c>
      <c r="AA36" s="118" t="str">
        <f>IF(NOT(ISBLANK(VerificationForm[[#This Row],[Employee First Name]])),$B$2,"")</f>
        <v/>
      </c>
      <c r="AB36" s="119" t="str">
        <f>IF(NOT(ISBLANK(VerificationForm[[#This Row],[Employee First Name]])),$B$4,"")</f>
        <v/>
      </c>
      <c r="AC36" s="119" t="str">
        <f>IF(NOT(ISBLANK(VerificationForm[[#This Row],[Employee Last Name]])),$B$5,"")</f>
        <v/>
      </c>
      <c r="AD36" s="120" t="str">
        <f>IF(NOT(ISBLANK(VerificationForm[[#This Row],[Employee Last Name]])),CONCATENATE(VerificationForm[[#This Row],[Employee First Name]]," ",VerificationForm[[#This Row],[Employee Last Name]]),"")</f>
        <v/>
      </c>
      <c r="AE36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  <c r="AF36" s="163"/>
      <c r="AG36" s="163"/>
      <c r="AH36" s="163"/>
      <c r="AI36" s="163"/>
      <c r="AJ36" s="163"/>
      <c r="AK36" s="163"/>
      <c r="AL36" s="163"/>
      <c r="AM36" s="163"/>
      <c r="AN36" s="163"/>
      <c r="AO36" s="163"/>
      <c r="AP36" s="163"/>
      <c r="AQ36" s="163"/>
      <c r="AR36" s="163"/>
      <c r="AS36" s="163"/>
      <c r="AT36" s="163"/>
      <c r="AU36" s="163"/>
      <c r="AV36" s="163"/>
      <c r="AW36" s="163"/>
      <c r="AX36" s="163"/>
      <c r="AY36" s="163"/>
      <c r="AZ36" s="163"/>
      <c r="BA36" s="163"/>
      <c r="BB36" s="163"/>
      <c r="BC36" s="163"/>
      <c r="BD36" s="163"/>
      <c r="BE36" s="163"/>
      <c r="BF36" s="163"/>
      <c r="BG36" s="163"/>
      <c r="BH36" s="163"/>
      <c r="BI36" s="163"/>
      <c r="BJ36" s="163"/>
      <c r="BK36" s="163"/>
      <c r="BL36" s="163"/>
      <c r="BM36" s="163"/>
      <c r="BN36" s="163"/>
      <c r="BO36" s="163"/>
      <c r="BP36" s="163"/>
      <c r="BQ36" s="163"/>
      <c r="BR36" s="163"/>
      <c r="BS36" s="163"/>
      <c r="BT36" s="163"/>
      <c r="BU36" s="163"/>
      <c r="BV36" s="163"/>
      <c r="BW36" s="163"/>
      <c r="BX36" s="163"/>
      <c r="BY36" s="163"/>
      <c r="BZ36" s="163"/>
      <c r="CA36" s="163"/>
      <c r="CB36" s="163"/>
      <c r="CC36" s="163"/>
      <c r="CD36" s="163"/>
      <c r="CE36" s="163"/>
      <c r="CF36" s="163"/>
      <c r="CG36" s="163"/>
      <c r="CH36" s="163"/>
      <c r="CI36" s="163"/>
      <c r="CJ36" s="163"/>
      <c r="CK36" s="163"/>
      <c r="CL36" s="163"/>
      <c r="CM36" s="163"/>
      <c r="CN36" s="163"/>
      <c r="CO36" s="163"/>
      <c r="CP36" s="163"/>
      <c r="CQ36" s="163"/>
      <c r="CR36" s="163"/>
      <c r="CS36" s="163"/>
      <c r="CT36" s="163"/>
      <c r="CU36" s="163"/>
      <c r="CV36" s="163"/>
      <c r="CW36" s="163"/>
      <c r="CX36" s="163"/>
      <c r="CY36" s="163"/>
      <c r="CZ36" s="163"/>
      <c r="DA36" s="163"/>
      <c r="DB36" s="163"/>
      <c r="DC36" s="163"/>
      <c r="DD36" s="163"/>
      <c r="DE36" s="163"/>
      <c r="DF36" s="163"/>
      <c r="DG36" s="163"/>
      <c r="DH36" s="163"/>
      <c r="DI36" s="163"/>
      <c r="DJ36" s="163"/>
      <c r="DK36" s="163"/>
      <c r="DL36" s="163"/>
      <c r="DM36" s="163"/>
      <c r="DN36" s="163"/>
      <c r="DO36" s="163"/>
      <c r="DP36" s="163"/>
      <c r="DQ36" s="163"/>
      <c r="DR36" s="163"/>
      <c r="DS36" s="163"/>
      <c r="DT36" s="163"/>
      <c r="DU36" s="163"/>
      <c r="DV36" s="163"/>
      <c r="DW36" s="163"/>
      <c r="DX36" s="163"/>
      <c r="DY36" s="163"/>
      <c r="DZ36" s="163"/>
      <c r="EA36" s="163"/>
      <c r="EB36" s="163"/>
      <c r="EC36" s="163"/>
      <c r="ED36" s="163"/>
      <c r="EE36" s="163"/>
      <c r="EF36" s="163"/>
      <c r="EG36" s="163"/>
      <c r="EH36" s="163"/>
      <c r="EI36" s="163"/>
      <c r="EJ36" s="163"/>
      <c r="EK36" s="163"/>
      <c r="EL36" s="163"/>
      <c r="EM36" s="163"/>
      <c r="EN36" s="163"/>
      <c r="EO36" s="163"/>
      <c r="EP36" s="163"/>
      <c r="EQ36" s="163"/>
      <c r="ER36" s="163"/>
      <c r="ES36" s="163"/>
      <c r="ET36" s="163"/>
      <c r="EU36" s="163"/>
      <c r="EV36" s="163"/>
      <c r="EW36" s="163"/>
      <c r="EX36" s="163"/>
      <c r="EY36" s="163"/>
      <c r="EZ36" s="163"/>
      <c r="FA36" s="163"/>
      <c r="FB36" s="163"/>
      <c r="FC36" s="163"/>
      <c r="FD36" s="163"/>
      <c r="FE36" s="163"/>
      <c r="FF36" s="163"/>
      <c r="FG36" s="163"/>
      <c r="FH36" s="163"/>
      <c r="FI36" s="163"/>
      <c r="FJ36" s="163"/>
      <c r="FK36" s="163"/>
      <c r="FL36" s="163"/>
      <c r="FM36" s="163"/>
      <c r="FN36" s="163"/>
      <c r="FO36" s="163"/>
      <c r="FP36" s="163"/>
      <c r="FQ36" s="163"/>
      <c r="FR36" s="163"/>
      <c r="FS36" s="163"/>
      <c r="FT36" s="163"/>
      <c r="FU36" s="163"/>
      <c r="FV36" s="163"/>
      <c r="FW36" s="163"/>
      <c r="FX36" s="163"/>
      <c r="FY36" s="163"/>
      <c r="FZ36" s="163"/>
      <c r="GA36" s="163"/>
      <c r="GB36" s="163"/>
      <c r="GC36" s="163"/>
      <c r="GD36" s="163"/>
      <c r="GE36" s="163"/>
      <c r="GF36" s="163"/>
      <c r="GG36" s="163"/>
    </row>
    <row r="37" spans="1:193" s="164" customFormat="1" ht="18" customHeight="1">
      <c r="A37" s="135"/>
      <c r="B37" s="136"/>
      <c r="C37" s="136"/>
      <c r="D37" s="136"/>
      <c r="E37" s="136"/>
      <c r="F37" s="145"/>
      <c r="G37" s="145"/>
      <c r="H37" s="145"/>
      <c r="I37" s="145"/>
      <c r="J37" s="146"/>
      <c r="K37" s="147">
        <f>SUM(VerificationForm[[#This Row],[Certification Fee
(if applicable)]:[Textbooks/ Manuals Fees
(if applicable)]])</f>
        <v>0</v>
      </c>
      <c r="L37" s="148"/>
      <c r="M37" s="148"/>
      <c r="N37" s="143"/>
      <c r="O37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37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37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37" s="119" t="str">
        <f>IF(OR(ISBLANK($B$5),ISBLANK(VerificationForm[[#This Row],[Employee First Name]])),"",
_xlfn.XLOOKUP($B$5,Table6[COUNTY],Table6[DED REGION]))</f>
        <v/>
      </c>
      <c r="S37" s="119" t="str">
        <f>IF(OR(ISBLANK($B$5),ISBLANK(VerificationForm[[#This Row],[Employee First Name]])),"",
_xlfn.XLOOKUP($B$5,Table6[COUNTY],Table6[Points]))</f>
        <v/>
      </c>
      <c r="T37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37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37" s="156" t="str">
        <f>IF(VerificationForm[[#This Row],[Wage Increase to Training Cost Score]]="","",SUM(VerificationForm[[#This Row],[County Economic Distress Score]:[Wage Increase to Training Cost Score]]))</f>
        <v/>
      </c>
      <c r="W37" s="161"/>
      <c r="X37" s="161"/>
      <c r="Y37" s="162"/>
      <c r="Z37" s="117" t="str">
        <f>IF(NOT(ISBLANK(VerificationForm[[#This Row],[Employee First Name]])),#REF!,"")</f>
        <v/>
      </c>
      <c r="AA37" s="118" t="str">
        <f>IF(NOT(ISBLANK(VerificationForm[[#This Row],[Employee First Name]])),$B$2,"")</f>
        <v/>
      </c>
      <c r="AB37" s="119" t="str">
        <f>IF(NOT(ISBLANK(VerificationForm[[#This Row],[Employee First Name]])),$B$4,"")</f>
        <v/>
      </c>
      <c r="AC37" s="119" t="str">
        <f>IF(NOT(ISBLANK(VerificationForm[[#This Row],[Employee Last Name]])),$B$5,"")</f>
        <v/>
      </c>
      <c r="AD37" s="120" t="str">
        <f>IF(NOT(ISBLANK(VerificationForm[[#This Row],[Employee Last Name]])),CONCATENATE(VerificationForm[[#This Row],[Employee First Name]]," ",VerificationForm[[#This Row],[Employee Last Name]]),"")</f>
        <v/>
      </c>
      <c r="AE37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  <c r="AF37" s="163"/>
      <c r="AG37" s="163"/>
      <c r="AH37" s="163"/>
      <c r="AI37" s="163"/>
      <c r="AJ37" s="163"/>
      <c r="AK37" s="163"/>
      <c r="AL37" s="163"/>
      <c r="AM37" s="163"/>
      <c r="AN37" s="163"/>
      <c r="AO37" s="163"/>
      <c r="AP37" s="163"/>
      <c r="AQ37" s="163"/>
      <c r="AR37" s="163"/>
      <c r="AS37" s="163"/>
      <c r="AT37" s="163"/>
      <c r="AU37" s="163"/>
      <c r="AV37" s="163"/>
      <c r="AW37" s="163"/>
      <c r="AX37" s="163"/>
      <c r="AY37" s="163"/>
      <c r="AZ37" s="163"/>
      <c r="BA37" s="163"/>
      <c r="BB37" s="163"/>
      <c r="BC37" s="163"/>
      <c r="BD37" s="163"/>
      <c r="BE37" s="163"/>
      <c r="BF37" s="163"/>
      <c r="BG37" s="163"/>
      <c r="BH37" s="163"/>
      <c r="BI37" s="163"/>
      <c r="BJ37" s="163"/>
      <c r="BK37" s="163"/>
      <c r="BL37" s="163"/>
      <c r="BM37" s="163"/>
      <c r="BN37" s="163"/>
      <c r="BO37" s="163"/>
      <c r="BP37" s="163"/>
      <c r="BQ37" s="163"/>
      <c r="BR37" s="163"/>
      <c r="BS37" s="163"/>
      <c r="BT37" s="163"/>
      <c r="BU37" s="163"/>
      <c r="BV37" s="163"/>
      <c r="BW37" s="163"/>
      <c r="BX37" s="163"/>
      <c r="BY37" s="163"/>
      <c r="BZ37" s="163"/>
      <c r="CA37" s="163"/>
      <c r="CB37" s="163"/>
      <c r="CC37" s="163"/>
      <c r="CD37" s="163"/>
      <c r="CE37" s="163"/>
      <c r="CF37" s="163"/>
      <c r="CG37" s="163"/>
      <c r="CH37" s="163"/>
      <c r="CI37" s="163"/>
      <c r="CJ37" s="163"/>
      <c r="CK37" s="163"/>
      <c r="CL37" s="163"/>
      <c r="CM37" s="163"/>
      <c r="CN37" s="163"/>
      <c r="CO37" s="163"/>
      <c r="CP37" s="163"/>
      <c r="CQ37" s="163"/>
      <c r="CR37" s="163"/>
      <c r="CS37" s="163"/>
      <c r="CT37" s="163"/>
      <c r="CU37" s="163"/>
      <c r="CV37" s="163"/>
      <c r="CW37" s="163"/>
      <c r="CX37" s="163"/>
      <c r="CY37" s="163"/>
      <c r="CZ37" s="163"/>
      <c r="DA37" s="163"/>
      <c r="DB37" s="163"/>
      <c r="DC37" s="163"/>
      <c r="DD37" s="163"/>
      <c r="DE37" s="163"/>
      <c r="DF37" s="163"/>
      <c r="DG37" s="163"/>
      <c r="DH37" s="163"/>
      <c r="DI37" s="163"/>
      <c r="DJ37" s="163"/>
      <c r="DK37" s="163"/>
      <c r="DL37" s="163"/>
      <c r="DM37" s="163"/>
      <c r="DN37" s="163"/>
      <c r="DO37" s="163"/>
      <c r="DP37" s="163"/>
      <c r="DQ37" s="163"/>
      <c r="DR37" s="163"/>
      <c r="DS37" s="163"/>
      <c r="DT37" s="163"/>
      <c r="DU37" s="163"/>
      <c r="DV37" s="163"/>
      <c r="DW37" s="163"/>
      <c r="DX37" s="163"/>
      <c r="DY37" s="163"/>
      <c r="DZ37" s="163"/>
      <c r="EA37" s="163"/>
      <c r="EB37" s="163"/>
      <c r="EC37" s="163"/>
      <c r="ED37" s="163"/>
      <c r="EE37" s="163"/>
      <c r="EF37" s="163"/>
      <c r="EG37" s="163"/>
      <c r="EH37" s="163"/>
      <c r="EI37" s="163"/>
      <c r="EJ37" s="163"/>
      <c r="EK37" s="163"/>
      <c r="EL37" s="163"/>
      <c r="EM37" s="163"/>
      <c r="EN37" s="163"/>
      <c r="EO37" s="163"/>
      <c r="EP37" s="163"/>
      <c r="EQ37" s="163"/>
      <c r="ER37" s="163"/>
      <c r="ES37" s="163"/>
      <c r="ET37" s="163"/>
      <c r="EU37" s="163"/>
      <c r="EV37" s="163"/>
      <c r="EW37" s="163"/>
      <c r="EX37" s="163"/>
      <c r="EY37" s="163"/>
      <c r="EZ37" s="163"/>
      <c r="FA37" s="163"/>
      <c r="FB37" s="163"/>
      <c r="FC37" s="163"/>
      <c r="FD37" s="163"/>
      <c r="FE37" s="163"/>
      <c r="FF37" s="163"/>
      <c r="FG37" s="163"/>
      <c r="FH37" s="163"/>
      <c r="FI37" s="163"/>
      <c r="FJ37" s="163"/>
      <c r="FK37" s="163"/>
      <c r="FL37" s="163"/>
      <c r="FM37" s="163"/>
      <c r="FN37" s="163"/>
      <c r="FO37" s="163"/>
      <c r="FP37" s="163"/>
      <c r="FQ37" s="163"/>
      <c r="FR37" s="163"/>
      <c r="FS37" s="163"/>
      <c r="FT37" s="163"/>
      <c r="FU37" s="163"/>
      <c r="FV37" s="163"/>
      <c r="FW37" s="163"/>
      <c r="FX37" s="163"/>
      <c r="FY37" s="163"/>
      <c r="FZ37" s="163"/>
      <c r="GA37" s="163"/>
      <c r="GB37" s="163"/>
      <c r="GC37" s="163"/>
      <c r="GD37" s="163"/>
      <c r="GE37" s="163"/>
      <c r="GF37" s="163"/>
      <c r="GG37" s="163"/>
    </row>
    <row r="38" spans="1:193" s="164" customFormat="1" ht="18" customHeight="1">
      <c r="A38" s="135"/>
      <c r="B38" s="136"/>
      <c r="C38" s="136"/>
      <c r="D38" s="136"/>
      <c r="E38" s="136"/>
      <c r="F38" s="145"/>
      <c r="G38" s="145"/>
      <c r="H38" s="145"/>
      <c r="I38" s="145"/>
      <c r="J38" s="146"/>
      <c r="K38" s="147">
        <f>SUM(VerificationForm[[#This Row],[Certification Fee
(if applicable)]:[Textbooks/ Manuals Fees
(if applicable)]])</f>
        <v>0</v>
      </c>
      <c r="L38" s="148"/>
      <c r="M38" s="148"/>
      <c r="N38" s="143"/>
      <c r="O38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38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38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38" s="119" t="str">
        <f>IF(OR(ISBLANK($B$5),ISBLANK(VerificationForm[[#This Row],[Employee First Name]])),"",
_xlfn.XLOOKUP($B$5,Table6[COUNTY],Table6[DED REGION]))</f>
        <v/>
      </c>
      <c r="S38" s="119" t="str">
        <f>IF(OR(ISBLANK($B$5),ISBLANK(VerificationForm[[#This Row],[Employee First Name]])),"",
_xlfn.XLOOKUP($B$5,Table6[COUNTY],Table6[Points]))</f>
        <v/>
      </c>
      <c r="T38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38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38" s="156" t="str">
        <f>IF(VerificationForm[[#This Row],[Wage Increase to Training Cost Score]]="","",SUM(VerificationForm[[#This Row],[County Economic Distress Score]:[Wage Increase to Training Cost Score]]))</f>
        <v/>
      </c>
      <c r="W38" s="161"/>
      <c r="X38" s="161"/>
      <c r="Y38" s="162"/>
      <c r="Z38" s="117" t="str">
        <f>IF(NOT(ISBLANK(VerificationForm[[#This Row],[Employee First Name]])),#REF!,"")</f>
        <v/>
      </c>
      <c r="AA38" s="118" t="str">
        <f>IF(NOT(ISBLANK(VerificationForm[[#This Row],[Employee First Name]])),$B$2,"")</f>
        <v/>
      </c>
      <c r="AB38" s="119" t="str">
        <f>IF(NOT(ISBLANK(VerificationForm[[#This Row],[Employee First Name]])),$B$4,"")</f>
        <v/>
      </c>
      <c r="AC38" s="119" t="str">
        <f>IF(NOT(ISBLANK(VerificationForm[[#This Row],[Employee Last Name]])),$B$5,"")</f>
        <v/>
      </c>
      <c r="AD38" s="120" t="str">
        <f>IF(NOT(ISBLANK(VerificationForm[[#This Row],[Employee Last Name]])),CONCATENATE(VerificationForm[[#This Row],[Employee First Name]]," ",VerificationForm[[#This Row],[Employee Last Name]]),"")</f>
        <v/>
      </c>
      <c r="AE38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  <c r="AF38" s="163"/>
      <c r="AG38" s="163"/>
      <c r="AH38" s="163"/>
      <c r="AI38" s="163"/>
      <c r="AJ38" s="163"/>
      <c r="AK38" s="163"/>
      <c r="AL38" s="163"/>
      <c r="AM38" s="163"/>
      <c r="AN38" s="163"/>
      <c r="AO38" s="163"/>
      <c r="AP38" s="163"/>
      <c r="AQ38" s="163"/>
      <c r="AR38" s="163"/>
      <c r="AS38" s="163"/>
      <c r="AT38" s="163"/>
      <c r="AU38" s="163"/>
      <c r="AV38" s="163"/>
      <c r="AW38" s="163"/>
      <c r="AX38" s="163"/>
      <c r="AY38" s="163"/>
      <c r="AZ38" s="163"/>
      <c r="BA38" s="163"/>
      <c r="BB38" s="163"/>
      <c r="BC38" s="163"/>
      <c r="BD38" s="163"/>
      <c r="BE38" s="163"/>
      <c r="BF38" s="163"/>
      <c r="BG38" s="163"/>
      <c r="BH38" s="163"/>
      <c r="BI38" s="163"/>
      <c r="BJ38" s="163"/>
      <c r="BK38" s="163"/>
      <c r="BL38" s="163"/>
      <c r="BM38" s="163"/>
      <c r="BN38" s="163"/>
      <c r="BO38" s="163"/>
      <c r="BP38" s="163"/>
      <c r="BQ38" s="163"/>
      <c r="BR38" s="163"/>
      <c r="BS38" s="163"/>
      <c r="BT38" s="163"/>
      <c r="BU38" s="163"/>
      <c r="BV38" s="163"/>
      <c r="BW38" s="163"/>
      <c r="BX38" s="163"/>
      <c r="BY38" s="163"/>
      <c r="BZ38" s="163"/>
      <c r="CA38" s="163"/>
      <c r="CB38" s="163"/>
      <c r="CC38" s="163"/>
      <c r="CD38" s="163"/>
      <c r="CE38" s="163"/>
      <c r="CF38" s="163"/>
      <c r="CG38" s="163"/>
      <c r="CH38" s="163"/>
      <c r="CI38" s="163"/>
      <c r="CJ38" s="163"/>
      <c r="CK38" s="163"/>
      <c r="CL38" s="163"/>
      <c r="CM38" s="163"/>
      <c r="CN38" s="163"/>
      <c r="CO38" s="163"/>
      <c r="CP38" s="163"/>
      <c r="CQ38" s="163"/>
      <c r="CR38" s="163"/>
      <c r="CS38" s="163"/>
      <c r="CT38" s="163"/>
      <c r="CU38" s="163"/>
      <c r="CV38" s="163"/>
      <c r="CW38" s="163"/>
      <c r="CX38" s="163"/>
      <c r="CY38" s="163"/>
      <c r="CZ38" s="163"/>
      <c r="DA38" s="163"/>
      <c r="DB38" s="163"/>
      <c r="DC38" s="163"/>
      <c r="DD38" s="163"/>
      <c r="DE38" s="163"/>
      <c r="DF38" s="163"/>
      <c r="DG38" s="163"/>
      <c r="DH38" s="163"/>
      <c r="DI38" s="163"/>
      <c r="DJ38" s="163"/>
      <c r="DK38" s="163"/>
      <c r="DL38" s="163"/>
      <c r="DM38" s="163"/>
      <c r="DN38" s="163"/>
      <c r="DO38" s="163"/>
      <c r="DP38" s="163"/>
      <c r="DQ38" s="163"/>
      <c r="DR38" s="163"/>
      <c r="DS38" s="163"/>
      <c r="DT38" s="163"/>
      <c r="DU38" s="163"/>
      <c r="DV38" s="163"/>
      <c r="DW38" s="163"/>
      <c r="DX38" s="163"/>
      <c r="DY38" s="163"/>
      <c r="DZ38" s="163"/>
      <c r="EA38" s="163"/>
      <c r="EB38" s="163"/>
      <c r="EC38" s="163"/>
      <c r="ED38" s="163"/>
      <c r="EE38" s="163"/>
      <c r="EF38" s="163"/>
      <c r="EG38" s="163"/>
      <c r="EH38" s="163"/>
      <c r="EI38" s="163"/>
      <c r="EJ38" s="163"/>
      <c r="EK38" s="163"/>
      <c r="EL38" s="163"/>
      <c r="EM38" s="163"/>
      <c r="EN38" s="163"/>
      <c r="EO38" s="163"/>
      <c r="EP38" s="163"/>
      <c r="EQ38" s="163"/>
      <c r="ER38" s="163"/>
      <c r="ES38" s="163"/>
      <c r="ET38" s="163"/>
      <c r="EU38" s="163"/>
      <c r="EV38" s="163"/>
      <c r="EW38" s="163"/>
      <c r="EX38" s="163"/>
      <c r="EY38" s="163"/>
      <c r="EZ38" s="163"/>
      <c r="FA38" s="163"/>
      <c r="FB38" s="163"/>
      <c r="FC38" s="163"/>
      <c r="FD38" s="163"/>
      <c r="FE38" s="163"/>
      <c r="FF38" s="163"/>
      <c r="FG38" s="163"/>
      <c r="FH38" s="163"/>
      <c r="FI38" s="163"/>
      <c r="FJ38" s="163"/>
      <c r="FK38" s="163"/>
      <c r="FL38" s="163"/>
      <c r="FM38" s="163"/>
      <c r="FN38" s="163"/>
      <c r="FO38" s="163"/>
      <c r="FP38" s="163"/>
      <c r="FQ38" s="163"/>
      <c r="FR38" s="163"/>
      <c r="FS38" s="163"/>
      <c r="FT38" s="163"/>
      <c r="FU38" s="163"/>
      <c r="FV38" s="163"/>
      <c r="FW38" s="163"/>
      <c r="FX38" s="163"/>
      <c r="FY38" s="163"/>
      <c r="FZ38" s="163"/>
      <c r="GA38" s="163"/>
      <c r="GB38" s="163"/>
      <c r="GC38" s="163"/>
      <c r="GD38" s="163"/>
      <c r="GE38" s="163"/>
      <c r="GF38" s="163"/>
      <c r="GG38" s="163"/>
    </row>
    <row r="39" spans="1:193" s="164" customFormat="1" ht="18" customHeight="1">
      <c r="A39" s="135"/>
      <c r="B39" s="136"/>
      <c r="C39" s="136"/>
      <c r="D39" s="136"/>
      <c r="E39" s="136"/>
      <c r="F39" s="145"/>
      <c r="G39" s="145"/>
      <c r="H39" s="145"/>
      <c r="I39" s="145"/>
      <c r="J39" s="146"/>
      <c r="K39" s="147">
        <f>SUM(VerificationForm[[#This Row],[Certification Fee
(if applicable)]:[Textbooks/ Manuals Fees
(if applicable)]])</f>
        <v>0</v>
      </c>
      <c r="L39" s="148"/>
      <c r="M39" s="148"/>
      <c r="N39" s="143"/>
      <c r="O39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39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39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39" s="119" t="str">
        <f>IF(OR(ISBLANK($B$5),ISBLANK(VerificationForm[[#This Row],[Employee First Name]])),"",
_xlfn.XLOOKUP($B$5,Table6[COUNTY],Table6[DED REGION]))</f>
        <v/>
      </c>
      <c r="S39" s="119" t="str">
        <f>IF(OR(ISBLANK($B$5),ISBLANK(VerificationForm[[#This Row],[Employee First Name]])),"",
_xlfn.XLOOKUP($B$5,Table6[COUNTY],Table6[Points]))</f>
        <v/>
      </c>
      <c r="T39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39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39" s="156" t="str">
        <f>IF(VerificationForm[[#This Row],[Wage Increase to Training Cost Score]]="","",SUM(VerificationForm[[#This Row],[County Economic Distress Score]:[Wage Increase to Training Cost Score]]))</f>
        <v/>
      </c>
      <c r="W39" s="161"/>
      <c r="X39" s="161"/>
      <c r="Y39" s="162"/>
      <c r="Z39" s="117" t="str">
        <f>IF(NOT(ISBLANK(VerificationForm[[#This Row],[Employee First Name]])),#REF!,"")</f>
        <v/>
      </c>
      <c r="AA39" s="118" t="str">
        <f>IF(NOT(ISBLANK(VerificationForm[[#This Row],[Employee First Name]])),$B$2,"")</f>
        <v/>
      </c>
      <c r="AB39" s="119" t="str">
        <f>IF(NOT(ISBLANK(VerificationForm[[#This Row],[Employee First Name]])),$B$4,"")</f>
        <v/>
      </c>
      <c r="AC39" s="119" t="str">
        <f>IF(NOT(ISBLANK(VerificationForm[[#This Row],[Employee Last Name]])),$B$5,"")</f>
        <v/>
      </c>
      <c r="AD39" s="120" t="str">
        <f>IF(NOT(ISBLANK(VerificationForm[[#This Row],[Employee Last Name]])),CONCATENATE(VerificationForm[[#This Row],[Employee First Name]]," ",VerificationForm[[#This Row],[Employee Last Name]]),"")</f>
        <v/>
      </c>
      <c r="AE39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  <c r="AF39" s="163"/>
      <c r="AG39" s="163"/>
      <c r="AH39" s="163"/>
      <c r="AI39" s="163"/>
      <c r="AJ39" s="163"/>
      <c r="AK39" s="163"/>
      <c r="AL39" s="163"/>
      <c r="AM39" s="163"/>
      <c r="AN39" s="163"/>
      <c r="AO39" s="163"/>
      <c r="AP39" s="163"/>
      <c r="AQ39" s="163"/>
      <c r="AR39" s="163"/>
      <c r="AS39" s="163"/>
      <c r="AT39" s="163"/>
      <c r="AU39" s="163"/>
      <c r="AV39" s="163"/>
      <c r="AW39" s="163"/>
      <c r="AX39" s="163"/>
      <c r="AY39" s="163"/>
      <c r="AZ39" s="163"/>
      <c r="BA39" s="163"/>
      <c r="BB39" s="163"/>
      <c r="BC39" s="163"/>
      <c r="BD39" s="163"/>
      <c r="BE39" s="163"/>
      <c r="BF39" s="163"/>
      <c r="BG39" s="163"/>
      <c r="BH39" s="163"/>
      <c r="BI39" s="163"/>
      <c r="BJ39" s="163"/>
      <c r="BK39" s="163"/>
      <c r="BL39" s="163"/>
      <c r="BM39" s="163"/>
      <c r="BN39" s="163"/>
      <c r="BO39" s="163"/>
      <c r="BP39" s="163"/>
      <c r="BQ39" s="163"/>
      <c r="BR39" s="163"/>
      <c r="BS39" s="163"/>
      <c r="BT39" s="163"/>
      <c r="BU39" s="163"/>
      <c r="BV39" s="163"/>
      <c r="BW39" s="163"/>
      <c r="BX39" s="163"/>
      <c r="BY39" s="163"/>
      <c r="BZ39" s="163"/>
      <c r="CA39" s="163"/>
      <c r="CB39" s="163"/>
      <c r="CC39" s="163"/>
      <c r="CD39" s="163"/>
      <c r="CE39" s="163"/>
      <c r="CF39" s="163"/>
      <c r="CG39" s="163"/>
      <c r="CH39" s="163"/>
      <c r="CI39" s="163"/>
      <c r="CJ39" s="163"/>
      <c r="CK39" s="163"/>
      <c r="CL39" s="163"/>
      <c r="CM39" s="163"/>
      <c r="CN39" s="163"/>
      <c r="CO39" s="163"/>
      <c r="CP39" s="163"/>
      <c r="CQ39" s="163"/>
      <c r="CR39" s="163"/>
      <c r="CS39" s="163"/>
      <c r="CT39" s="163"/>
      <c r="CU39" s="163"/>
      <c r="CV39" s="163"/>
      <c r="CW39" s="163"/>
      <c r="CX39" s="163"/>
      <c r="CY39" s="163"/>
      <c r="CZ39" s="163"/>
      <c r="DA39" s="163"/>
      <c r="DB39" s="163"/>
      <c r="DC39" s="163"/>
      <c r="DD39" s="163"/>
      <c r="DE39" s="163"/>
      <c r="DF39" s="163"/>
      <c r="DG39" s="163"/>
      <c r="DH39" s="163"/>
      <c r="DI39" s="163"/>
      <c r="DJ39" s="163"/>
      <c r="DK39" s="163"/>
      <c r="DL39" s="163"/>
      <c r="DM39" s="163"/>
      <c r="DN39" s="163"/>
      <c r="DO39" s="163"/>
      <c r="DP39" s="163"/>
      <c r="DQ39" s="163"/>
      <c r="DR39" s="163"/>
      <c r="DS39" s="163"/>
      <c r="DT39" s="163"/>
      <c r="DU39" s="163"/>
      <c r="DV39" s="163"/>
      <c r="DW39" s="163"/>
      <c r="DX39" s="163"/>
      <c r="DY39" s="163"/>
      <c r="DZ39" s="163"/>
      <c r="EA39" s="163"/>
      <c r="EB39" s="163"/>
      <c r="EC39" s="163"/>
      <c r="ED39" s="163"/>
      <c r="EE39" s="163"/>
      <c r="EF39" s="163"/>
      <c r="EG39" s="163"/>
      <c r="EH39" s="163"/>
      <c r="EI39" s="163"/>
      <c r="EJ39" s="163"/>
      <c r="EK39" s="163"/>
      <c r="EL39" s="163"/>
      <c r="EM39" s="163"/>
      <c r="EN39" s="163"/>
      <c r="EO39" s="163"/>
      <c r="EP39" s="163"/>
      <c r="EQ39" s="163"/>
      <c r="ER39" s="163"/>
      <c r="ES39" s="163"/>
      <c r="ET39" s="163"/>
      <c r="EU39" s="163"/>
      <c r="EV39" s="163"/>
      <c r="EW39" s="163"/>
      <c r="EX39" s="163"/>
      <c r="EY39" s="163"/>
      <c r="EZ39" s="163"/>
      <c r="FA39" s="163"/>
      <c r="FB39" s="163"/>
      <c r="FC39" s="163"/>
      <c r="FD39" s="163"/>
      <c r="FE39" s="163"/>
      <c r="FF39" s="163"/>
      <c r="FG39" s="163"/>
      <c r="FH39" s="163"/>
      <c r="FI39" s="163"/>
      <c r="FJ39" s="163"/>
      <c r="FK39" s="163"/>
      <c r="FL39" s="163"/>
      <c r="FM39" s="163"/>
      <c r="FN39" s="163"/>
      <c r="FO39" s="163"/>
      <c r="FP39" s="163"/>
      <c r="FQ39" s="163"/>
      <c r="FR39" s="163"/>
      <c r="FS39" s="163"/>
      <c r="FT39" s="163"/>
      <c r="FU39" s="163"/>
      <c r="FV39" s="163"/>
      <c r="FW39" s="163"/>
      <c r="FX39" s="163"/>
      <c r="FY39" s="163"/>
      <c r="FZ39" s="163"/>
      <c r="GA39" s="163"/>
      <c r="GB39" s="163"/>
      <c r="GC39" s="163"/>
      <c r="GD39" s="163"/>
      <c r="GE39" s="163"/>
      <c r="GF39" s="163"/>
      <c r="GG39" s="163"/>
    </row>
    <row r="40" spans="1:193" s="164" customFormat="1" ht="18" customHeight="1">
      <c r="A40" s="135"/>
      <c r="B40" s="136"/>
      <c r="C40" s="136"/>
      <c r="D40" s="136"/>
      <c r="E40" s="136"/>
      <c r="F40" s="145"/>
      <c r="G40" s="145"/>
      <c r="H40" s="145"/>
      <c r="I40" s="145"/>
      <c r="J40" s="146"/>
      <c r="K40" s="147">
        <f>SUM(VerificationForm[[#This Row],[Certification Fee
(if applicable)]:[Textbooks/ Manuals Fees
(if applicable)]])</f>
        <v>0</v>
      </c>
      <c r="L40" s="148"/>
      <c r="M40" s="148"/>
      <c r="N40" s="143"/>
      <c r="O40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40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40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40" s="119" t="str">
        <f>IF(OR(ISBLANK($B$5),ISBLANK(VerificationForm[[#This Row],[Employee First Name]])),"",
_xlfn.XLOOKUP($B$5,Table6[COUNTY],Table6[DED REGION]))</f>
        <v/>
      </c>
      <c r="S40" s="119" t="str">
        <f>IF(OR(ISBLANK($B$5),ISBLANK(VerificationForm[[#This Row],[Employee First Name]])),"",
_xlfn.XLOOKUP($B$5,Table6[COUNTY],Table6[Points]))</f>
        <v/>
      </c>
      <c r="T40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40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40" s="156" t="str">
        <f>IF(VerificationForm[[#This Row],[Wage Increase to Training Cost Score]]="","",SUM(VerificationForm[[#This Row],[County Economic Distress Score]:[Wage Increase to Training Cost Score]]))</f>
        <v/>
      </c>
      <c r="W40" s="161"/>
      <c r="X40" s="161"/>
      <c r="Y40" s="162"/>
      <c r="Z40" s="117" t="str">
        <f>IF(NOT(ISBLANK(VerificationForm[[#This Row],[Employee First Name]])),#REF!,"")</f>
        <v/>
      </c>
      <c r="AA40" s="118" t="str">
        <f>IF(NOT(ISBLANK(VerificationForm[[#This Row],[Employee First Name]])),$B$2,"")</f>
        <v/>
      </c>
      <c r="AB40" s="119" t="str">
        <f>IF(NOT(ISBLANK(VerificationForm[[#This Row],[Employee First Name]])),$B$4,"")</f>
        <v/>
      </c>
      <c r="AC40" s="119" t="str">
        <f>IF(NOT(ISBLANK(VerificationForm[[#This Row],[Employee Last Name]])),$B$5,"")</f>
        <v/>
      </c>
      <c r="AD40" s="120" t="str">
        <f>IF(NOT(ISBLANK(VerificationForm[[#This Row],[Employee Last Name]])),CONCATENATE(VerificationForm[[#This Row],[Employee First Name]]," ",VerificationForm[[#This Row],[Employee Last Name]]),"")</f>
        <v/>
      </c>
      <c r="AE40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  <c r="AF40" s="163"/>
      <c r="AG40" s="163"/>
      <c r="AH40" s="163"/>
      <c r="AI40" s="163"/>
      <c r="AJ40" s="163"/>
      <c r="AK40" s="163"/>
      <c r="AL40" s="163"/>
      <c r="AM40" s="163"/>
      <c r="AN40" s="163"/>
      <c r="AO40" s="163"/>
      <c r="AP40" s="163"/>
      <c r="AQ40" s="163"/>
      <c r="AR40" s="163"/>
      <c r="AS40" s="163"/>
      <c r="AT40" s="163"/>
      <c r="AU40" s="163"/>
      <c r="AV40" s="163"/>
      <c r="AW40" s="163"/>
      <c r="AX40" s="163"/>
      <c r="AY40" s="163"/>
      <c r="AZ40" s="163"/>
      <c r="BA40" s="163"/>
      <c r="BB40" s="163"/>
      <c r="BC40" s="163"/>
      <c r="BD40" s="163"/>
      <c r="BE40" s="163"/>
      <c r="BF40" s="163"/>
      <c r="BG40" s="163"/>
      <c r="BH40" s="163"/>
      <c r="BI40" s="163"/>
      <c r="BJ40" s="163"/>
      <c r="BK40" s="163"/>
      <c r="BL40" s="163"/>
      <c r="BM40" s="163"/>
      <c r="BN40" s="163"/>
      <c r="BO40" s="163"/>
      <c r="BP40" s="163"/>
      <c r="BQ40" s="163"/>
      <c r="BR40" s="163"/>
      <c r="BS40" s="163"/>
      <c r="BT40" s="163"/>
      <c r="BU40" s="163"/>
      <c r="BV40" s="163"/>
      <c r="BW40" s="163"/>
      <c r="BX40" s="163"/>
      <c r="BY40" s="163"/>
      <c r="BZ40" s="163"/>
      <c r="CA40" s="163"/>
      <c r="CB40" s="163"/>
      <c r="CC40" s="163"/>
      <c r="CD40" s="163"/>
      <c r="CE40" s="163"/>
      <c r="CF40" s="163"/>
      <c r="CG40" s="163"/>
      <c r="CH40" s="163"/>
      <c r="CI40" s="163"/>
      <c r="CJ40" s="163"/>
      <c r="CK40" s="163"/>
      <c r="CL40" s="163"/>
      <c r="CM40" s="163"/>
      <c r="CN40" s="163"/>
      <c r="CO40" s="163"/>
      <c r="CP40" s="163"/>
      <c r="CQ40" s="163"/>
      <c r="CR40" s="163"/>
      <c r="CS40" s="163"/>
      <c r="CT40" s="163"/>
      <c r="CU40" s="163"/>
      <c r="CV40" s="163"/>
      <c r="CW40" s="163"/>
      <c r="CX40" s="163"/>
      <c r="CY40" s="163"/>
      <c r="CZ40" s="163"/>
      <c r="DA40" s="163"/>
      <c r="DB40" s="163"/>
      <c r="DC40" s="163"/>
      <c r="DD40" s="163"/>
      <c r="DE40" s="163"/>
      <c r="DF40" s="163"/>
      <c r="DG40" s="163"/>
      <c r="DH40" s="163"/>
      <c r="DI40" s="163"/>
      <c r="DJ40" s="163"/>
      <c r="DK40" s="163"/>
      <c r="DL40" s="163"/>
      <c r="DM40" s="163"/>
      <c r="DN40" s="163"/>
      <c r="DO40" s="163"/>
      <c r="DP40" s="163"/>
      <c r="DQ40" s="163"/>
      <c r="DR40" s="163"/>
      <c r="DS40" s="163"/>
      <c r="DT40" s="163"/>
      <c r="DU40" s="163"/>
      <c r="DV40" s="163"/>
      <c r="DW40" s="163"/>
      <c r="DX40" s="163"/>
      <c r="DY40" s="163"/>
      <c r="DZ40" s="163"/>
      <c r="EA40" s="163"/>
      <c r="EB40" s="163"/>
      <c r="EC40" s="163"/>
      <c r="ED40" s="163"/>
      <c r="EE40" s="163"/>
      <c r="EF40" s="163"/>
      <c r="EG40" s="163"/>
      <c r="EH40" s="163"/>
      <c r="EI40" s="163"/>
      <c r="EJ40" s="163"/>
      <c r="EK40" s="163"/>
      <c r="EL40" s="163"/>
      <c r="EM40" s="163"/>
      <c r="EN40" s="163"/>
      <c r="EO40" s="163"/>
      <c r="EP40" s="163"/>
      <c r="EQ40" s="163"/>
      <c r="ER40" s="163"/>
      <c r="ES40" s="163"/>
      <c r="ET40" s="163"/>
      <c r="EU40" s="163"/>
      <c r="EV40" s="163"/>
      <c r="EW40" s="163"/>
      <c r="EX40" s="163"/>
      <c r="EY40" s="163"/>
      <c r="EZ40" s="163"/>
      <c r="FA40" s="163"/>
      <c r="FB40" s="163"/>
      <c r="FC40" s="163"/>
      <c r="FD40" s="163"/>
      <c r="FE40" s="163"/>
      <c r="FF40" s="163"/>
      <c r="FG40" s="163"/>
      <c r="FH40" s="163"/>
      <c r="FI40" s="163"/>
      <c r="FJ40" s="163"/>
      <c r="FK40" s="163"/>
      <c r="FL40" s="163"/>
      <c r="FM40" s="163"/>
      <c r="FN40" s="163"/>
      <c r="FO40" s="163"/>
      <c r="FP40" s="163"/>
      <c r="FQ40" s="163"/>
      <c r="FR40" s="163"/>
      <c r="FS40" s="163"/>
      <c r="FT40" s="163"/>
      <c r="FU40" s="163"/>
      <c r="FV40" s="163"/>
      <c r="FW40" s="163"/>
      <c r="FX40" s="163"/>
      <c r="FY40" s="163"/>
      <c r="FZ40" s="163"/>
      <c r="GA40" s="163"/>
      <c r="GB40" s="163"/>
      <c r="GC40" s="163"/>
      <c r="GD40" s="163"/>
      <c r="GE40" s="163"/>
      <c r="GF40" s="163"/>
      <c r="GG40" s="163"/>
    </row>
    <row r="41" spans="1:193" s="164" customFormat="1" ht="18" customHeight="1">
      <c r="A41" s="135"/>
      <c r="B41" s="136"/>
      <c r="C41" s="136"/>
      <c r="D41" s="136"/>
      <c r="E41" s="136"/>
      <c r="F41" s="145"/>
      <c r="G41" s="145"/>
      <c r="H41" s="145"/>
      <c r="I41" s="145"/>
      <c r="J41" s="146"/>
      <c r="K41" s="147">
        <f>SUM(VerificationForm[[#This Row],[Certification Fee
(if applicable)]:[Textbooks/ Manuals Fees
(if applicable)]])</f>
        <v>0</v>
      </c>
      <c r="L41" s="148"/>
      <c r="M41" s="148"/>
      <c r="N41" s="143"/>
      <c r="O41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41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41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41" s="119" t="str">
        <f>IF(OR(ISBLANK($B$5),ISBLANK(VerificationForm[[#This Row],[Employee First Name]])),"",
_xlfn.XLOOKUP($B$5,Table6[COUNTY],Table6[DED REGION]))</f>
        <v/>
      </c>
      <c r="S41" s="119" t="str">
        <f>IF(OR(ISBLANK($B$5),ISBLANK(VerificationForm[[#This Row],[Employee First Name]])),"",
_xlfn.XLOOKUP($B$5,Table6[COUNTY],Table6[Points]))</f>
        <v/>
      </c>
      <c r="T41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41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41" s="156" t="str">
        <f>IF(VerificationForm[[#This Row],[Wage Increase to Training Cost Score]]="","",SUM(VerificationForm[[#This Row],[County Economic Distress Score]:[Wage Increase to Training Cost Score]]))</f>
        <v/>
      </c>
      <c r="W41" s="161"/>
      <c r="X41" s="161"/>
      <c r="Y41" s="162"/>
      <c r="Z41" s="117" t="str">
        <f>IF(NOT(ISBLANK(VerificationForm[[#This Row],[Employee First Name]])),#REF!,"")</f>
        <v/>
      </c>
      <c r="AA41" s="118" t="str">
        <f>IF(NOT(ISBLANK(VerificationForm[[#This Row],[Employee First Name]])),$B$2,"")</f>
        <v/>
      </c>
      <c r="AB41" s="119" t="str">
        <f>IF(NOT(ISBLANK(VerificationForm[[#This Row],[Employee First Name]])),$B$4,"")</f>
        <v/>
      </c>
      <c r="AC41" s="119" t="str">
        <f>IF(NOT(ISBLANK(VerificationForm[[#This Row],[Employee Last Name]])),$B$5,"")</f>
        <v/>
      </c>
      <c r="AD41" s="120" t="str">
        <f>IF(NOT(ISBLANK(VerificationForm[[#This Row],[Employee Last Name]])),CONCATENATE(VerificationForm[[#This Row],[Employee First Name]]," ",VerificationForm[[#This Row],[Employee Last Name]]),"")</f>
        <v/>
      </c>
      <c r="AE41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  <c r="AF41" s="163"/>
      <c r="AG41" s="163"/>
      <c r="AH41" s="163"/>
      <c r="AI41" s="163"/>
      <c r="AJ41" s="163"/>
      <c r="AK41" s="163"/>
      <c r="AL41" s="163"/>
      <c r="AM41" s="163"/>
      <c r="AN41" s="163"/>
      <c r="AO41" s="163"/>
      <c r="AP41" s="163"/>
      <c r="AQ41" s="163"/>
      <c r="AR41" s="163"/>
      <c r="AS41" s="163"/>
      <c r="AT41" s="163"/>
      <c r="AU41" s="163"/>
      <c r="AV41" s="163"/>
      <c r="AW41" s="163"/>
      <c r="AX41" s="163"/>
      <c r="AY41" s="163"/>
      <c r="AZ41" s="163"/>
      <c r="BA41" s="163"/>
      <c r="BB41" s="163"/>
      <c r="BC41" s="163"/>
      <c r="BD41" s="163"/>
      <c r="BE41" s="163"/>
      <c r="BF41" s="163"/>
      <c r="BG41" s="163"/>
      <c r="BH41" s="163"/>
      <c r="BI41" s="163"/>
      <c r="BJ41" s="163"/>
      <c r="BK41" s="163"/>
      <c r="BL41" s="163"/>
      <c r="BM41" s="163"/>
      <c r="BN41" s="163"/>
      <c r="BO41" s="163"/>
      <c r="BP41" s="163"/>
      <c r="BQ41" s="163"/>
      <c r="BR41" s="163"/>
      <c r="BS41" s="163"/>
      <c r="BT41" s="163"/>
      <c r="BU41" s="163"/>
      <c r="BV41" s="163"/>
      <c r="BW41" s="163"/>
      <c r="BX41" s="163"/>
      <c r="BY41" s="163"/>
      <c r="BZ41" s="163"/>
      <c r="CA41" s="163"/>
      <c r="CB41" s="163"/>
      <c r="CC41" s="163"/>
      <c r="CD41" s="163"/>
      <c r="CE41" s="163"/>
      <c r="CF41" s="163"/>
      <c r="CG41" s="163"/>
      <c r="CH41" s="163"/>
      <c r="CI41" s="163"/>
      <c r="CJ41" s="163"/>
      <c r="CK41" s="163"/>
      <c r="CL41" s="163"/>
      <c r="CM41" s="163"/>
      <c r="CN41" s="163"/>
      <c r="CO41" s="163"/>
      <c r="CP41" s="163"/>
      <c r="CQ41" s="163"/>
      <c r="CR41" s="163"/>
      <c r="CS41" s="163"/>
      <c r="CT41" s="163"/>
      <c r="CU41" s="163"/>
      <c r="CV41" s="163"/>
      <c r="CW41" s="163"/>
      <c r="CX41" s="163"/>
      <c r="CY41" s="163"/>
      <c r="CZ41" s="163"/>
      <c r="DA41" s="163"/>
      <c r="DB41" s="163"/>
      <c r="DC41" s="163"/>
      <c r="DD41" s="163"/>
      <c r="DE41" s="163"/>
      <c r="DF41" s="163"/>
      <c r="DG41" s="163"/>
      <c r="DH41" s="163"/>
      <c r="DI41" s="163"/>
      <c r="DJ41" s="163"/>
      <c r="DK41" s="163"/>
      <c r="DL41" s="163"/>
      <c r="DM41" s="163"/>
      <c r="DN41" s="163"/>
      <c r="DO41" s="163"/>
      <c r="DP41" s="163"/>
      <c r="DQ41" s="163"/>
      <c r="DR41" s="163"/>
      <c r="DS41" s="163"/>
      <c r="DT41" s="163"/>
      <c r="DU41" s="163"/>
      <c r="DV41" s="163"/>
      <c r="DW41" s="163"/>
      <c r="DX41" s="163"/>
      <c r="DY41" s="163"/>
      <c r="DZ41" s="163"/>
      <c r="EA41" s="163"/>
      <c r="EB41" s="163"/>
      <c r="EC41" s="163"/>
      <c r="ED41" s="163"/>
      <c r="EE41" s="163"/>
      <c r="EF41" s="163"/>
      <c r="EG41" s="163"/>
      <c r="EH41" s="163"/>
      <c r="EI41" s="163"/>
      <c r="EJ41" s="163"/>
      <c r="EK41" s="163"/>
      <c r="EL41" s="163"/>
      <c r="EM41" s="163"/>
      <c r="EN41" s="163"/>
      <c r="EO41" s="163"/>
      <c r="EP41" s="163"/>
      <c r="EQ41" s="163"/>
      <c r="ER41" s="163"/>
      <c r="ES41" s="163"/>
      <c r="ET41" s="163"/>
      <c r="EU41" s="163"/>
      <c r="EV41" s="163"/>
      <c r="EW41" s="163"/>
      <c r="EX41" s="163"/>
      <c r="EY41" s="163"/>
      <c r="EZ41" s="163"/>
      <c r="FA41" s="163"/>
      <c r="FB41" s="163"/>
      <c r="FC41" s="163"/>
      <c r="FD41" s="163"/>
      <c r="FE41" s="163"/>
      <c r="FF41" s="163"/>
      <c r="FG41" s="163"/>
      <c r="FH41" s="163"/>
      <c r="FI41" s="163"/>
      <c r="FJ41" s="163"/>
      <c r="FK41" s="163"/>
      <c r="FL41" s="163"/>
      <c r="FM41" s="163"/>
      <c r="FN41" s="163"/>
      <c r="FO41" s="163"/>
      <c r="FP41" s="163"/>
      <c r="FQ41" s="163"/>
      <c r="FR41" s="163"/>
      <c r="FS41" s="163"/>
      <c r="FT41" s="163"/>
      <c r="FU41" s="163"/>
      <c r="FV41" s="163"/>
      <c r="FW41" s="163"/>
      <c r="FX41" s="163"/>
      <c r="FY41" s="163"/>
      <c r="FZ41" s="163"/>
      <c r="GA41" s="163"/>
      <c r="GB41" s="163"/>
      <c r="GC41" s="163"/>
      <c r="GD41" s="163"/>
      <c r="GE41" s="163"/>
      <c r="GF41" s="163"/>
      <c r="GG41" s="163"/>
    </row>
    <row r="42" spans="1:193" s="164" customFormat="1" ht="18" customHeight="1">
      <c r="A42" s="135"/>
      <c r="B42" s="136"/>
      <c r="C42" s="136"/>
      <c r="D42" s="136"/>
      <c r="E42" s="136"/>
      <c r="F42" s="145"/>
      <c r="G42" s="145"/>
      <c r="H42" s="145"/>
      <c r="I42" s="145"/>
      <c r="J42" s="146"/>
      <c r="K42" s="147">
        <f>SUM(VerificationForm[[#This Row],[Certification Fee
(if applicable)]:[Textbooks/ Manuals Fees
(if applicable)]])</f>
        <v>0</v>
      </c>
      <c r="L42" s="148"/>
      <c r="M42" s="148"/>
      <c r="N42" s="143"/>
      <c r="O42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42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42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42" s="119" t="str">
        <f>IF(OR(ISBLANK($B$5),ISBLANK(VerificationForm[[#This Row],[Employee First Name]])),"",
_xlfn.XLOOKUP($B$5,Table6[COUNTY],Table6[DED REGION]))</f>
        <v/>
      </c>
      <c r="S42" s="119" t="str">
        <f>IF(OR(ISBLANK($B$5),ISBLANK(VerificationForm[[#This Row],[Employee First Name]])),"",
_xlfn.XLOOKUP($B$5,Table6[COUNTY],Table6[Points]))</f>
        <v/>
      </c>
      <c r="T42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42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42" s="156" t="str">
        <f>IF(VerificationForm[[#This Row],[Wage Increase to Training Cost Score]]="","",SUM(VerificationForm[[#This Row],[County Economic Distress Score]:[Wage Increase to Training Cost Score]]))</f>
        <v/>
      </c>
      <c r="W42" s="161"/>
      <c r="X42" s="161"/>
      <c r="Y42" s="162"/>
      <c r="Z42" s="117" t="str">
        <f>IF(NOT(ISBLANK(VerificationForm[[#This Row],[Employee First Name]])),#REF!,"")</f>
        <v/>
      </c>
      <c r="AA42" s="118" t="str">
        <f>IF(NOT(ISBLANK(VerificationForm[[#This Row],[Employee First Name]])),$B$2,"")</f>
        <v/>
      </c>
      <c r="AB42" s="119" t="str">
        <f>IF(NOT(ISBLANK(VerificationForm[[#This Row],[Employee First Name]])),$B$4,"")</f>
        <v/>
      </c>
      <c r="AC42" s="119" t="str">
        <f>IF(NOT(ISBLANK(VerificationForm[[#This Row],[Employee Last Name]])),$B$5,"")</f>
        <v/>
      </c>
      <c r="AD42" s="120" t="str">
        <f>IF(NOT(ISBLANK(VerificationForm[[#This Row],[Employee Last Name]])),CONCATENATE(VerificationForm[[#This Row],[Employee First Name]]," ",VerificationForm[[#This Row],[Employee Last Name]]),"")</f>
        <v/>
      </c>
      <c r="AE42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  <c r="AF42" s="163"/>
      <c r="AG42" s="163"/>
      <c r="AH42" s="163"/>
      <c r="AI42" s="163"/>
      <c r="AJ42" s="163"/>
      <c r="AK42" s="163"/>
      <c r="AL42" s="163"/>
      <c r="AM42" s="163"/>
      <c r="AN42" s="163"/>
      <c r="AO42" s="163"/>
      <c r="AP42" s="163"/>
      <c r="AQ42" s="163"/>
      <c r="AR42" s="163"/>
      <c r="AS42" s="163"/>
      <c r="AT42" s="163"/>
      <c r="AU42" s="163"/>
      <c r="AV42" s="163"/>
      <c r="AW42" s="163"/>
      <c r="AX42" s="163"/>
      <c r="AY42" s="163"/>
      <c r="AZ42" s="163"/>
      <c r="BA42" s="163"/>
      <c r="BB42" s="163"/>
      <c r="BC42" s="163"/>
      <c r="BD42" s="163"/>
      <c r="BE42" s="163"/>
      <c r="BF42" s="163"/>
      <c r="BG42" s="163"/>
      <c r="BH42" s="163"/>
      <c r="BI42" s="163"/>
      <c r="BJ42" s="163"/>
      <c r="BK42" s="163"/>
      <c r="BL42" s="163"/>
      <c r="BM42" s="163"/>
      <c r="BN42" s="163"/>
      <c r="BO42" s="163"/>
      <c r="BP42" s="163"/>
      <c r="BQ42" s="163"/>
      <c r="BR42" s="163"/>
      <c r="BS42" s="163"/>
      <c r="BT42" s="163"/>
      <c r="BU42" s="163"/>
      <c r="BV42" s="163"/>
      <c r="BW42" s="163"/>
      <c r="BX42" s="163"/>
      <c r="BY42" s="163"/>
      <c r="BZ42" s="163"/>
      <c r="CA42" s="163"/>
      <c r="CB42" s="163"/>
      <c r="CC42" s="163"/>
      <c r="CD42" s="163"/>
      <c r="CE42" s="163"/>
      <c r="CF42" s="163"/>
      <c r="CG42" s="163"/>
      <c r="CH42" s="163"/>
      <c r="CI42" s="163"/>
      <c r="CJ42" s="163"/>
      <c r="CK42" s="163"/>
      <c r="CL42" s="163"/>
      <c r="CM42" s="163"/>
      <c r="CN42" s="163"/>
      <c r="CO42" s="163"/>
      <c r="CP42" s="163"/>
      <c r="CQ42" s="163"/>
      <c r="CR42" s="163"/>
      <c r="CS42" s="163"/>
      <c r="CT42" s="163"/>
      <c r="CU42" s="163"/>
      <c r="CV42" s="163"/>
      <c r="CW42" s="163"/>
      <c r="CX42" s="163"/>
      <c r="CY42" s="163"/>
      <c r="CZ42" s="163"/>
      <c r="DA42" s="163"/>
      <c r="DB42" s="163"/>
      <c r="DC42" s="163"/>
      <c r="DD42" s="163"/>
      <c r="DE42" s="163"/>
      <c r="DF42" s="163"/>
      <c r="DG42" s="163"/>
      <c r="DH42" s="163"/>
      <c r="DI42" s="163"/>
      <c r="DJ42" s="163"/>
      <c r="DK42" s="163"/>
      <c r="DL42" s="163"/>
      <c r="DM42" s="163"/>
      <c r="DN42" s="163"/>
      <c r="DO42" s="163"/>
      <c r="DP42" s="163"/>
      <c r="DQ42" s="163"/>
      <c r="DR42" s="163"/>
      <c r="DS42" s="163"/>
      <c r="DT42" s="163"/>
      <c r="DU42" s="163"/>
      <c r="DV42" s="163"/>
      <c r="DW42" s="163"/>
      <c r="DX42" s="163"/>
      <c r="DY42" s="163"/>
      <c r="DZ42" s="163"/>
      <c r="EA42" s="163"/>
      <c r="EB42" s="163"/>
      <c r="EC42" s="163"/>
      <c r="ED42" s="163"/>
      <c r="EE42" s="163"/>
      <c r="EF42" s="163"/>
      <c r="EG42" s="163"/>
      <c r="EH42" s="163"/>
      <c r="EI42" s="163"/>
      <c r="EJ42" s="163"/>
      <c r="EK42" s="163"/>
      <c r="EL42" s="163"/>
      <c r="EM42" s="163"/>
      <c r="EN42" s="163"/>
      <c r="EO42" s="163"/>
      <c r="EP42" s="163"/>
      <c r="EQ42" s="163"/>
      <c r="ER42" s="163"/>
      <c r="ES42" s="163"/>
      <c r="ET42" s="163"/>
      <c r="EU42" s="163"/>
      <c r="EV42" s="163"/>
      <c r="EW42" s="163"/>
      <c r="EX42" s="163"/>
      <c r="EY42" s="163"/>
      <c r="EZ42" s="163"/>
      <c r="FA42" s="163"/>
      <c r="FB42" s="163"/>
      <c r="FC42" s="163"/>
      <c r="FD42" s="163"/>
      <c r="FE42" s="163"/>
      <c r="FF42" s="163"/>
      <c r="FG42" s="163"/>
      <c r="FH42" s="163"/>
      <c r="FI42" s="163"/>
      <c r="FJ42" s="163"/>
      <c r="FK42" s="163"/>
      <c r="FL42" s="163"/>
      <c r="FM42" s="163"/>
      <c r="FN42" s="163"/>
      <c r="FO42" s="163"/>
      <c r="FP42" s="163"/>
      <c r="FQ42" s="163"/>
      <c r="FR42" s="163"/>
      <c r="FS42" s="163"/>
      <c r="FT42" s="163"/>
      <c r="FU42" s="163"/>
      <c r="FV42" s="163"/>
      <c r="FW42" s="163"/>
      <c r="FX42" s="163"/>
      <c r="FY42" s="163"/>
      <c r="FZ42" s="163"/>
      <c r="GA42" s="163"/>
      <c r="GB42" s="163"/>
      <c r="GC42" s="163"/>
      <c r="GD42" s="163"/>
      <c r="GE42" s="163"/>
      <c r="GF42" s="163"/>
      <c r="GG42" s="163"/>
    </row>
    <row r="43" spans="1:193" s="164" customFormat="1" ht="18" customHeight="1">
      <c r="A43" s="135"/>
      <c r="B43" s="136"/>
      <c r="C43" s="136"/>
      <c r="D43" s="136"/>
      <c r="E43" s="136"/>
      <c r="F43" s="145"/>
      <c r="G43" s="145"/>
      <c r="H43" s="145"/>
      <c r="I43" s="145"/>
      <c r="J43" s="146"/>
      <c r="K43" s="147">
        <f>SUM(VerificationForm[[#This Row],[Certification Fee
(if applicable)]:[Textbooks/ Manuals Fees
(if applicable)]])</f>
        <v>0</v>
      </c>
      <c r="L43" s="148"/>
      <c r="M43" s="148"/>
      <c r="N43" s="143"/>
      <c r="O43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43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43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43" s="119" t="str">
        <f>IF(OR(ISBLANK($B$5),ISBLANK(VerificationForm[[#This Row],[Employee First Name]])),"",
_xlfn.XLOOKUP($B$5,Table6[COUNTY],Table6[DED REGION]))</f>
        <v/>
      </c>
      <c r="S43" s="119" t="str">
        <f>IF(OR(ISBLANK($B$5),ISBLANK(VerificationForm[[#This Row],[Employee First Name]])),"",
_xlfn.XLOOKUP($B$5,Table6[COUNTY],Table6[Points]))</f>
        <v/>
      </c>
      <c r="T43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43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43" s="156" t="str">
        <f>IF(VerificationForm[[#This Row],[Wage Increase to Training Cost Score]]="","",SUM(VerificationForm[[#This Row],[County Economic Distress Score]:[Wage Increase to Training Cost Score]]))</f>
        <v/>
      </c>
      <c r="W43" s="161"/>
      <c r="X43" s="161"/>
      <c r="Y43" s="162"/>
      <c r="Z43" s="117" t="str">
        <f>IF(NOT(ISBLANK(VerificationForm[[#This Row],[Employee First Name]])),#REF!,"")</f>
        <v/>
      </c>
      <c r="AA43" s="118" t="str">
        <f>IF(NOT(ISBLANK(VerificationForm[[#This Row],[Employee First Name]])),$B$2,"")</f>
        <v/>
      </c>
      <c r="AB43" s="119" t="str">
        <f>IF(NOT(ISBLANK(VerificationForm[[#This Row],[Employee First Name]])),$B$4,"")</f>
        <v/>
      </c>
      <c r="AC43" s="119" t="str">
        <f>IF(NOT(ISBLANK(VerificationForm[[#This Row],[Employee Last Name]])),$B$5,"")</f>
        <v/>
      </c>
      <c r="AD43" s="120" t="str">
        <f>IF(NOT(ISBLANK(VerificationForm[[#This Row],[Employee Last Name]])),CONCATENATE(VerificationForm[[#This Row],[Employee First Name]]," ",VerificationForm[[#This Row],[Employee Last Name]]),"")</f>
        <v/>
      </c>
      <c r="AE43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  <c r="AF43" s="163"/>
      <c r="AG43" s="163"/>
      <c r="AH43" s="163"/>
      <c r="AI43" s="163"/>
      <c r="AJ43" s="163"/>
      <c r="AK43" s="163"/>
      <c r="AL43" s="163"/>
      <c r="AM43" s="163"/>
      <c r="AN43" s="163"/>
      <c r="AO43" s="163"/>
      <c r="AP43" s="163"/>
      <c r="AQ43" s="163"/>
      <c r="AR43" s="163"/>
      <c r="AS43" s="163"/>
      <c r="AT43" s="163"/>
      <c r="AU43" s="163"/>
      <c r="AV43" s="163"/>
      <c r="AW43" s="163"/>
      <c r="AX43" s="163"/>
      <c r="AY43" s="163"/>
      <c r="AZ43" s="163"/>
      <c r="BA43" s="163"/>
      <c r="BB43" s="163"/>
      <c r="BC43" s="163"/>
      <c r="BD43" s="163"/>
      <c r="BE43" s="163"/>
      <c r="BF43" s="163"/>
      <c r="BG43" s="163"/>
      <c r="BH43" s="163"/>
      <c r="BI43" s="163"/>
      <c r="BJ43" s="163"/>
      <c r="BK43" s="163"/>
      <c r="BL43" s="163"/>
      <c r="BM43" s="163"/>
      <c r="BN43" s="163"/>
      <c r="BO43" s="163"/>
      <c r="BP43" s="163"/>
      <c r="BQ43" s="163"/>
      <c r="BR43" s="163"/>
      <c r="BS43" s="163"/>
      <c r="BT43" s="163"/>
      <c r="BU43" s="163"/>
      <c r="BV43" s="163"/>
      <c r="BW43" s="163"/>
      <c r="BX43" s="163"/>
      <c r="BY43" s="163"/>
      <c r="BZ43" s="163"/>
      <c r="CA43" s="163"/>
      <c r="CB43" s="163"/>
      <c r="CC43" s="163"/>
      <c r="CD43" s="163"/>
      <c r="CE43" s="163"/>
      <c r="CF43" s="163"/>
      <c r="CG43" s="163"/>
      <c r="CH43" s="163"/>
      <c r="CI43" s="163"/>
      <c r="CJ43" s="163"/>
      <c r="CK43" s="163"/>
      <c r="CL43" s="163"/>
      <c r="CM43" s="163"/>
      <c r="CN43" s="163"/>
      <c r="CO43" s="163"/>
      <c r="CP43" s="163"/>
      <c r="CQ43" s="163"/>
      <c r="CR43" s="163"/>
      <c r="CS43" s="163"/>
      <c r="CT43" s="163"/>
      <c r="CU43" s="163"/>
      <c r="CV43" s="163"/>
      <c r="CW43" s="163"/>
      <c r="CX43" s="163"/>
      <c r="CY43" s="163"/>
      <c r="CZ43" s="163"/>
      <c r="DA43" s="163"/>
      <c r="DB43" s="163"/>
      <c r="DC43" s="163"/>
      <c r="DD43" s="163"/>
      <c r="DE43" s="163"/>
      <c r="DF43" s="163"/>
      <c r="DG43" s="163"/>
      <c r="DH43" s="163"/>
      <c r="DI43" s="163"/>
      <c r="DJ43" s="163"/>
      <c r="DK43" s="163"/>
      <c r="DL43" s="163"/>
      <c r="DM43" s="163"/>
      <c r="DN43" s="163"/>
      <c r="DO43" s="163"/>
      <c r="DP43" s="163"/>
      <c r="DQ43" s="163"/>
      <c r="DR43" s="163"/>
      <c r="DS43" s="163"/>
      <c r="DT43" s="163"/>
      <c r="DU43" s="163"/>
      <c r="DV43" s="163"/>
      <c r="DW43" s="163"/>
      <c r="DX43" s="163"/>
      <c r="DY43" s="163"/>
      <c r="DZ43" s="163"/>
      <c r="EA43" s="163"/>
      <c r="EB43" s="163"/>
      <c r="EC43" s="163"/>
      <c r="ED43" s="163"/>
      <c r="EE43" s="163"/>
      <c r="EF43" s="163"/>
      <c r="EG43" s="163"/>
      <c r="EH43" s="163"/>
      <c r="EI43" s="163"/>
      <c r="EJ43" s="163"/>
      <c r="EK43" s="163"/>
      <c r="EL43" s="163"/>
      <c r="EM43" s="163"/>
      <c r="EN43" s="163"/>
      <c r="EO43" s="163"/>
      <c r="EP43" s="163"/>
      <c r="EQ43" s="163"/>
      <c r="ER43" s="163"/>
      <c r="ES43" s="163"/>
      <c r="ET43" s="163"/>
      <c r="EU43" s="163"/>
      <c r="EV43" s="163"/>
      <c r="EW43" s="163"/>
      <c r="EX43" s="163"/>
      <c r="EY43" s="163"/>
      <c r="EZ43" s="163"/>
      <c r="FA43" s="163"/>
      <c r="FB43" s="163"/>
      <c r="FC43" s="163"/>
      <c r="FD43" s="163"/>
      <c r="FE43" s="163"/>
      <c r="FF43" s="163"/>
      <c r="FG43" s="163"/>
      <c r="FH43" s="163"/>
      <c r="FI43" s="163"/>
      <c r="FJ43" s="163"/>
      <c r="FK43" s="163"/>
      <c r="FL43" s="163"/>
      <c r="FM43" s="163"/>
      <c r="FN43" s="163"/>
      <c r="FO43" s="163"/>
      <c r="FP43" s="163"/>
      <c r="FQ43" s="163"/>
      <c r="FR43" s="163"/>
      <c r="FS43" s="163"/>
      <c r="FT43" s="163"/>
      <c r="FU43" s="163"/>
      <c r="FV43" s="163"/>
      <c r="FW43" s="163"/>
      <c r="FX43" s="163"/>
      <c r="FY43" s="163"/>
      <c r="FZ43" s="163"/>
      <c r="GA43" s="163"/>
      <c r="GB43" s="163"/>
      <c r="GC43" s="163"/>
      <c r="GD43" s="163"/>
      <c r="GE43" s="163"/>
      <c r="GF43" s="163"/>
      <c r="GG43" s="163"/>
    </row>
    <row r="44" spans="1:193" s="164" customFormat="1" ht="18" customHeight="1">
      <c r="A44" s="135"/>
      <c r="B44" s="136"/>
      <c r="C44" s="136"/>
      <c r="D44" s="136"/>
      <c r="E44" s="136"/>
      <c r="F44" s="145"/>
      <c r="G44" s="145"/>
      <c r="H44" s="145"/>
      <c r="I44" s="145"/>
      <c r="J44" s="146"/>
      <c r="K44" s="147">
        <f>SUM(VerificationForm[[#This Row],[Certification Fee
(if applicable)]:[Textbooks/ Manuals Fees
(if applicable)]])</f>
        <v>0</v>
      </c>
      <c r="L44" s="148"/>
      <c r="M44" s="148"/>
      <c r="N44" s="143"/>
      <c r="O44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44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44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44" s="119" t="str">
        <f>IF(OR(ISBLANK($B$5),ISBLANK(VerificationForm[[#This Row],[Employee First Name]])),"",
_xlfn.XLOOKUP($B$5,Table6[COUNTY],Table6[DED REGION]))</f>
        <v/>
      </c>
      <c r="S44" s="119" t="str">
        <f>IF(OR(ISBLANK($B$5),ISBLANK(VerificationForm[[#This Row],[Employee First Name]])),"",
_xlfn.XLOOKUP($B$5,Table6[COUNTY],Table6[Points]))</f>
        <v/>
      </c>
      <c r="T44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44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44" s="156" t="str">
        <f>IF(VerificationForm[[#This Row],[Wage Increase to Training Cost Score]]="","",SUM(VerificationForm[[#This Row],[County Economic Distress Score]:[Wage Increase to Training Cost Score]]))</f>
        <v/>
      </c>
      <c r="W44" s="161"/>
      <c r="X44" s="161"/>
      <c r="Y44" s="162"/>
      <c r="Z44" s="117" t="str">
        <f>IF(NOT(ISBLANK(VerificationForm[[#This Row],[Employee First Name]])),#REF!,"")</f>
        <v/>
      </c>
      <c r="AA44" s="118" t="str">
        <f>IF(NOT(ISBLANK(VerificationForm[[#This Row],[Employee First Name]])),$B$2,"")</f>
        <v/>
      </c>
      <c r="AB44" s="119" t="str">
        <f>IF(NOT(ISBLANK(VerificationForm[[#This Row],[Employee First Name]])),$B$4,"")</f>
        <v/>
      </c>
      <c r="AC44" s="119" t="str">
        <f>IF(NOT(ISBLANK(VerificationForm[[#This Row],[Employee Last Name]])),$B$5,"")</f>
        <v/>
      </c>
      <c r="AD44" s="120" t="str">
        <f>IF(NOT(ISBLANK(VerificationForm[[#This Row],[Employee Last Name]])),CONCATENATE(VerificationForm[[#This Row],[Employee First Name]]," ",VerificationForm[[#This Row],[Employee Last Name]]),"")</f>
        <v/>
      </c>
      <c r="AE44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  <c r="AF44" s="163"/>
      <c r="AG44" s="163"/>
      <c r="AH44" s="163"/>
      <c r="AI44" s="163"/>
      <c r="AJ44" s="163"/>
      <c r="AK44" s="163"/>
      <c r="AL44" s="163"/>
      <c r="AM44" s="163"/>
      <c r="AN44" s="163"/>
      <c r="AO44" s="163"/>
      <c r="AP44" s="163"/>
      <c r="AQ44" s="163"/>
      <c r="AR44" s="163"/>
      <c r="AS44" s="163"/>
      <c r="AT44" s="163"/>
      <c r="AU44" s="163"/>
      <c r="AV44" s="163"/>
      <c r="AW44" s="163"/>
      <c r="AX44" s="163"/>
      <c r="AY44" s="163"/>
      <c r="AZ44" s="163"/>
      <c r="BA44" s="163"/>
      <c r="BB44" s="163"/>
      <c r="BC44" s="163"/>
      <c r="BD44" s="163"/>
      <c r="BE44" s="163"/>
      <c r="BF44" s="163"/>
      <c r="BG44" s="163"/>
      <c r="BH44" s="163"/>
      <c r="BI44" s="163"/>
      <c r="BJ44" s="163"/>
      <c r="BK44" s="163"/>
      <c r="BL44" s="163"/>
      <c r="BM44" s="163"/>
      <c r="BN44" s="163"/>
      <c r="BO44" s="163"/>
      <c r="BP44" s="163"/>
      <c r="BQ44" s="163"/>
      <c r="BR44" s="163"/>
      <c r="BS44" s="163"/>
      <c r="BT44" s="163"/>
      <c r="BU44" s="163"/>
      <c r="BV44" s="163"/>
      <c r="BW44" s="163"/>
      <c r="BX44" s="163"/>
      <c r="BY44" s="163"/>
      <c r="BZ44" s="163"/>
      <c r="CA44" s="163"/>
      <c r="CB44" s="163"/>
      <c r="CC44" s="163"/>
      <c r="CD44" s="163"/>
      <c r="CE44" s="163"/>
      <c r="CF44" s="163"/>
      <c r="CG44" s="163"/>
      <c r="CH44" s="163"/>
      <c r="CI44" s="163"/>
      <c r="CJ44" s="163"/>
      <c r="CK44" s="163"/>
      <c r="CL44" s="163"/>
      <c r="CM44" s="163"/>
      <c r="CN44" s="163"/>
      <c r="CO44" s="163"/>
      <c r="CP44" s="163"/>
      <c r="CQ44" s="163"/>
      <c r="CR44" s="163"/>
      <c r="CS44" s="163"/>
      <c r="CT44" s="163"/>
      <c r="CU44" s="163"/>
      <c r="CV44" s="163"/>
      <c r="CW44" s="163"/>
      <c r="CX44" s="163"/>
      <c r="CY44" s="163"/>
      <c r="CZ44" s="163"/>
      <c r="DA44" s="163"/>
      <c r="DB44" s="163"/>
      <c r="DC44" s="163"/>
      <c r="DD44" s="163"/>
      <c r="DE44" s="163"/>
      <c r="DF44" s="163"/>
      <c r="DG44" s="163"/>
      <c r="DH44" s="163"/>
      <c r="DI44" s="163"/>
      <c r="DJ44" s="163"/>
      <c r="DK44" s="163"/>
      <c r="DL44" s="163"/>
      <c r="DM44" s="163"/>
      <c r="DN44" s="163"/>
      <c r="DO44" s="163"/>
      <c r="DP44" s="163"/>
      <c r="DQ44" s="163"/>
      <c r="DR44" s="163"/>
      <c r="DS44" s="163"/>
      <c r="DT44" s="163"/>
      <c r="DU44" s="163"/>
      <c r="DV44" s="163"/>
      <c r="DW44" s="163"/>
      <c r="DX44" s="163"/>
      <c r="DY44" s="163"/>
      <c r="DZ44" s="163"/>
      <c r="EA44" s="163"/>
      <c r="EB44" s="163"/>
      <c r="EC44" s="163"/>
      <c r="ED44" s="163"/>
      <c r="EE44" s="163"/>
      <c r="EF44" s="163"/>
      <c r="EG44" s="163"/>
      <c r="EH44" s="163"/>
      <c r="EI44" s="163"/>
      <c r="EJ44" s="163"/>
      <c r="EK44" s="163"/>
      <c r="EL44" s="163"/>
      <c r="EM44" s="163"/>
      <c r="EN44" s="163"/>
      <c r="EO44" s="163"/>
      <c r="EP44" s="163"/>
      <c r="EQ44" s="163"/>
      <c r="ER44" s="163"/>
      <c r="ES44" s="163"/>
      <c r="ET44" s="163"/>
      <c r="EU44" s="163"/>
      <c r="EV44" s="163"/>
      <c r="EW44" s="163"/>
      <c r="EX44" s="163"/>
      <c r="EY44" s="163"/>
      <c r="EZ44" s="163"/>
      <c r="FA44" s="163"/>
      <c r="FB44" s="163"/>
      <c r="FC44" s="163"/>
      <c r="FD44" s="163"/>
      <c r="FE44" s="163"/>
      <c r="FF44" s="163"/>
      <c r="FG44" s="163"/>
      <c r="FH44" s="163"/>
      <c r="FI44" s="163"/>
      <c r="FJ44" s="163"/>
      <c r="FK44" s="163"/>
      <c r="FL44" s="163"/>
      <c r="FM44" s="163"/>
      <c r="FN44" s="163"/>
      <c r="FO44" s="163"/>
      <c r="FP44" s="163"/>
      <c r="FQ44" s="163"/>
      <c r="FR44" s="163"/>
      <c r="FS44" s="163"/>
      <c r="FT44" s="163"/>
      <c r="FU44" s="163"/>
      <c r="FV44" s="163"/>
      <c r="FW44" s="163"/>
      <c r="FX44" s="163"/>
      <c r="FY44" s="163"/>
      <c r="FZ44" s="163"/>
      <c r="GA44" s="163"/>
      <c r="GB44" s="163"/>
      <c r="GC44" s="163"/>
      <c r="GD44" s="163"/>
      <c r="GE44" s="163"/>
      <c r="GF44" s="163"/>
      <c r="GG44" s="163"/>
      <c r="GH44" s="163"/>
      <c r="GI44" s="163"/>
      <c r="GJ44" s="163"/>
      <c r="GK44" s="163"/>
    </row>
    <row r="45" spans="1:193" s="164" customFormat="1" ht="18" customHeight="1">
      <c r="A45" s="135"/>
      <c r="B45" s="136"/>
      <c r="C45" s="136"/>
      <c r="D45" s="136"/>
      <c r="E45" s="136"/>
      <c r="F45" s="145"/>
      <c r="G45" s="145"/>
      <c r="H45" s="145"/>
      <c r="I45" s="145"/>
      <c r="J45" s="146"/>
      <c r="K45" s="147">
        <f>SUM(VerificationForm[[#This Row],[Certification Fee
(if applicable)]:[Textbooks/ Manuals Fees
(if applicable)]])</f>
        <v>0</v>
      </c>
      <c r="L45" s="148"/>
      <c r="M45" s="148"/>
      <c r="N45" s="143"/>
      <c r="O45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45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45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45" s="119" t="str">
        <f>IF(OR(ISBLANK($B$5),ISBLANK(VerificationForm[[#This Row],[Employee First Name]])),"",
_xlfn.XLOOKUP($B$5,Table6[COUNTY],Table6[DED REGION]))</f>
        <v/>
      </c>
      <c r="S45" s="119" t="str">
        <f>IF(OR(ISBLANK($B$5),ISBLANK(VerificationForm[[#This Row],[Employee First Name]])),"",
_xlfn.XLOOKUP($B$5,Table6[COUNTY],Table6[Points]))</f>
        <v/>
      </c>
      <c r="T45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45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45" s="156" t="str">
        <f>IF(VerificationForm[[#This Row],[Wage Increase to Training Cost Score]]="","",SUM(VerificationForm[[#This Row],[County Economic Distress Score]:[Wage Increase to Training Cost Score]]))</f>
        <v/>
      </c>
      <c r="W45" s="161"/>
      <c r="X45" s="161"/>
      <c r="Y45" s="162"/>
      <c r="Z45" s="117" t="str">
        <f>IF(NOT(ISBLANK(VerificationForm[[#This Row],[Employee First Name]])),#REF!,"")</f>
        <v/>
      </c>
      <c r="AA45" s="118" t="str">
        <f>IF(NOT(ISBLANK(VerificationForm[[#This Row],[Employee First Name]])),$B$2,"")</f>
        <v/>
      </c>
      <c r="AB45" s="119" t="str">
        <f>IF(NOT(ISBLANK(VerificationForm[[#This Row],[Employee First Name]])),$B$4,"")</f>
        <v/>
      </c>
      <c r="AC45" s="119" t="str">
        <f>IF(NOT(ISBLANK(VerificationForm[[#This Row],[Employee Last Name]])),$B$5,"")</f>
        <v/>
      </c>
      <c r="AD45" s="120" t="str">
        <f>IF(NOT(ISBLANK(VerificationForm[[#This Row],[Employee Last Name]])),CONCATENATE(VerificationForm[[#This Row],[Employee First Name]]," ",VerificationForm[[#This Row],[Employee Last Name]]),"")</f>
        <v/>
      </c>
      <c r="AE45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  <c r="AF45" s="163"/>
      <c r="AG45" s="163"/>
      <c r="AH45" s="163"/>
      <c r="AI45" s="163"/>
      <c r="AJ45" s="163"/>
      <c r="AK45" s="163"/>
      <c r="AL45" s="163"/>
      <c r="AM45" s="163"/>
      <c r="AN45" s="163"/>
      <c r="AO45" s="163"/>
      <c r="AP45" s="163"/>
      <c r="AQ45" s="163"/>
      <c r="AR45" s="163"/>
      <c r="AS45" s="163"/>
      <c r="AT45" s="163"/>
      <c r="AU45" s="163"/>
      <c r="AV45" s="163"/>
      <c r="AW45" s="163"/>
      <c r="AX45" s="163"/>
      <c r="AY45" s="163"/>
      <c r="AZ45" s="163"/>
      <c r="BA45" s="163"/>
      <c r="BB45" s="163"/>
      <c r="BC45" s="163"/>
      <c r="BD45" s="163"/>
      <c r="BE45" s="163"/>
      <c r="BF45" s="163"/>
      <c r="BG45" s="163"/>
      <c r="BH45" s="163"/>
      <c r="BI45" s="163"/>
      <c r="BJ45" s="163"/>
      <c r="BK45" s="163"/>
      <c r="BL45" s="163"/>
      <c r="BM45" s="163"/>
      <c r="BN45" s="163"/>
      <c r="BO45" s="163"/>
      <c r="BP45" s="163"/>
      <c r="BQ45" s="163"/>
      <c r="BR45" s="163"/>
      <c r="BS45" s="163"/>
      <c r="BT45" s="163"/>
      <c r="BU45" s="163"/>
      <c r="BV45" s="163"/>
      <c r="BW45" s="163"/>
      <c r="BX45" s="163"/>
      <c r="BY45" s="163"/>
      <c r="BZ45" s="163"/>
      <c r="CA45" s="163"/>
      <c r="CB45" s="163"/>
      <c r="CC45" s="163"/>
      <c r="CD45" s="163"/>
      <c r="CE45" s="163"/>
      <c r="CF45" s="163"/>
      <c r="CG45" s="163"/>
      <c r="CH45" s="163"/>
      <c r="CI45" s="163"/>
      <c r="CJ45" s="163"/>
      <c r="CK45" s="163"/>
      <c r="CL45" s="163"/>
      <c r="CM45" s="163"/>
      <c r="CN45" s="163"/>
      <c r="CO45" s="163"/>
      <c r="CP45" s="163"/>
      <c r="CQ45" s="163"/>
      <c r="CR45" s="163"/>
      <c r="CS45" s="163"/>
      <c r="CT45" s="163"/>
      <c r="CU45" s="163"/>
      <c r="CV45" s="163"/>
      <c r="CW45" s="163"/>
      <c r="CX45" s="163"/>
      <c r="CY45" s="163"/>
      <c r="CZ45" s="163"/>
      <c r="DA45" s="163"/>
      <c r="DB45" s="163"/>
      <c r="DC45" s="163"/>
      <c r="DD45" s="163"/>
      <c r="DE45" s="163"/>
      <c r="DF45" s="163"/>
      <c r="DG45" s="163"/>
      <c r="DH45" s="163"/>
      <c r="DI45" s="163"/>
      <c r="DJ45" s="163"/>
      <c r="DK45" s="163"/>
      <c r="DL45" s="163"/>
      <c r="DM45" s="163"/>
      <c r="DN45" s="163"/>
      <c r="DO45" s="163"/>
      <c r="DP45" s="163"/>
      <c r="DQ45" s="163"/>
      <c r="DR45" s="163"/>
      <c r="DS45" s="163"/>
      <c r="DT45" s="163"/>
      <c r="DU45" s="163"/>
      <c r="DV45" s="163"/>
      <c r="DW45" s="163"/>
      <c r="DX45" s="163"/>
      <c r="DY45" s="163"/>
      <c r="DZ45" s="163"/>
      <c r="EA45" s="163"/>
      <c r="EB45" s="163"/>
      <c r="EC45" s="163"/>
      <c r="ED45" s="163"/>
      <c r="EE45" s="163"/>
      <c r="EF45" s="163"/>
      <c r="EG45" s="163"/>
      <c r="EH45" s="163"/>
      <c r="EI45" s="163"/>
      <c r="EJ45" s="163"/>
      <c r="EK45" s="163"/>
      <c r="EL45" s="163"/>
      <c r="EM45" s="163"/>
      <c r="EN45" s="163"/>
      <c r="EO45" s="163"/>
      <c r="EP45" s="163"/>
      <c r="EQ45" s="163"/>
      <c r="ER45" s="163"/>
      <c r="ES45" s="163"/>
      <c r="ET45" s="163"/>
      <c r="EU45" s="163"/>
      <c r="EV45" s="163"/>
      <c r="EW45" s="163"/>
      <c r="EX45" s="163"/>
      <c r="EY45" s="163"/>
      <c r="EZ45" s="163"/>
      <c r="FA45" s="163"/>
      <c r="FB45" s="163"/>
      <c r="FC45" s="163"/>
      <c r="FD45" s="163"/>
      <c r="FE45" s="163"/>
      <c r="FF45" s="163"/>
      <c r="FG45" s="163"/>
      <c r="FH45" s="163"/>
      <c r="FI45" s="163"/>
      <c r="FJ45" s="163"/>
      <c r="FK45" s="163"/>
      <c r="FL45" s="163"/>
      <c r="FM45" s="163"/>
      <c r="FN45" s="163"/>
      <c r="FO45" s="163"/>
      <c r="FP45" s="163"/>
      <c r="FQ45" s="163"/>
      <c r="FR45" s="163"/>
      <c r="FS45" s="163"/>
      <c r="FT45" s="163"/>
      <c r="FU45" s="163"/>
      <c r="FV45" s="163"/>
      <c r="FW45" s="163"/>
      <c r="FX45" s="163"/>
      <c r="FY45" s="163"/>
      <c r="FZ45" s="163"/>
      <c r="GA45" s="163"/>
      <c r="GB45" s="163"/>
      <c r="GC45" s="163"/>
      <c r="GD45" s="163"/>
      <c r="GE45" s="163"/>
      <c r="GF45" s="163"/>
      <c r="GG45" s="163"/>
      <c r="GH45" s="163"/>
      <c r="GI45" s="163"/>
      <c r="GJ45" s="163"/>
      <c r="GK45" s="163"/>
    </row>
    <row r="46" spans="1:193" s="164" customFormat="1" ht="18" customHeight="1">
      <c r="A46" s="135"/>
      <c r="B46" s="136"/>
      <c r="C46" s="136"/>
      <c r="D46" s="136"/>
      <c r="E46" s="136"/>
      <c r="F46" s="145"/>
      <c r="G46" s="145"/>
      <c r="H46" s="145"/>
      <c r="I46" s="145"/>
      <c r="J46" s="146"/>
      <c r="K46" s="147">
        <f>SUM(VerificationForm[[#This Row],[Certification Fee
(if applicable)]:[Textbooks/ Manuals Fees
(if applicable)]])</f>
        <v>0</v>
      </c>
      <c r="L46" s="148"/>
      <c r="M46" s="148"/>
      <c r="N46" s="143"/>
      <c r="O46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46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46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46" s="119" t="str">
        <f>IF(OR(ISBLANK($B$5),ISBLANK(VerificationForm[[#This Row],[Employee First Name]])),"",
_xlfn.XLOOKUP($B$5,Table6[COUNTY],Table6[DED REGION]))</f>
        <v/>
      </c>
      <c r="S46" s="119" t="str">
        <f>IF(OR(ISBLANK($B$5),ISBLANK(VerificationForm[[#This Row],[Employee First Name]])),"",
_xlfn.XLOOKUP($B$5,Table6[COUNTY],Table6[Points]))</f>
        <v/>
      </c>
      <c r="T46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46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46" s="156" t="str">
        <f>IF(VerificationForm[[#This Row],[Wage Increase to Training Cost Score]]="","",SUM(VerificationForm[[#This Row],[County Economic Distress Score]:[Wage Increase to Training Cost Score]]))</f>
        <v/>
      </c>
      <c r="W46" s="161"/>
      <c r="X46" s="161"/>
      <c r="Y46" s="162"/>
      <c r="Z46" s="117" t="str">
        <f>IF(NOT(ISBLANK(VerificationForm[[#This Row],[Employee First Name]])),#REF!,"")</f>
        <v/>
      </c>
      <c r="AA46" s="118" t="str">
        <f>IF(NOT(ISBLANK(VerificationForm[[#This Row],[Employee First Name]])),$B$2,"")</f>
        <v/>
      </c>
      <c r="AB46" s="119" t="str">
        <f>IF(NOT(ISBLANK(VerificationForm[[#This Row],[Employee First Name]])),$B$4,"")</f>
        <v/>
      </c>
      <c r="AC46" s="119" t="str">
        <f>IF(NOT(ISBLANK(VerificationForm[[#This Row],[Employee Last Name]])),$B$5,"")</f>
        <v/>
      </c>
      <c r="AD46" s="120" t="str">
        <f>IF(NOT(ISBLANK(VerificationForm[[#This Row],[Employee Last Name]])),CONCATENATE(VerificationForm[[#This Row],[Employee First Name]]," ",VerificationForm[[#This Row],[Employee Last Name]]),"")</f>
        <v/>
      </c>
      <c r="AE46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  <c r="AF46" s="163"/>
      <c r="AG46" s="163"/>
      <c r="AH46" s="163"/>
      <c r="AI46" s="163"/>
      <c r="AJ46" s="163"/>
      <c r="AK46" s="163"/>
      <c r="AL46" s="163"/>
      <c r="AM46" s="163"/>
      <c r="AN46" s="163"/>
      <c r="AO46" s="163"/>
      <c r="AP46" s="163"/>
      <c r="AQ46" s="163"/>
      <c r="AR46" s="163"/>
      <c r="AS46" s="163"/>
      <c r="AT46" s="163"/>
      <c r="AU46" s="163"/>
      <c r="AV46" s="163"/>
      <c r="AW46" s="163"/>
      <c r="AX46" s="163"/>
      <c r="AY46" s="163"/>
      <c r="AZ46" s="163"/>
      <c r="BA46" s="163"/>
      <c r="BB46" s="163"/>
      <c r="BC46" s="163"/>
      <c r="BD46" s="163"/>
      <c r="BE46" s="163"/>
      <c r="BF46" s="163"/>
      <c r="BG46" s="163"/>
      <c r="BH46" s="163"/>
      <c r="BI46" s="163"/>
      <c r="BJ46" s="163"/>
      <c r="BK46" s="163"/>
      <c r="BL46" s="163"/>
      <c r="BM46" s="163"/>
      <c r="BN46" s="163"/>
      <c r="BO46" s="163"/>
      <c r="BP46" s="163"/>
      <c r="BQ46" s="163"/>
      <c r="BR46" s="163"/>
      <c r="BS46" s="163"/>
      <c r="BT46" s="163"/>
      <c r="BU46" s="163"/>
      <c r="BV46" s="163"/>
      <c r="BW46" s="163"/>
      <c r="BX46" s="163"/>
      <c r="BY46" s="163"/>
      <c r="BZ46" s="163"/>
      <c r="CA46" s="163"/>
      <c r="CB46" s="163"/>
      <c r="CC46" s="163"/>
      <c r="CD46" s="163"/>
      <c r="CE46" s="163"/>
      <c r="CF46" s="163"/>
      <c r="CG46" s="163"/>
      <c r="CH46" s="163"/>
      <c r="CI46" s="163"/>
      <c r="CJ46" s="163"/>
      <c r="CK46" s="163"/>
      <c r="CL46" s="163"/>
      <c r="CM46" s="163"/>
      <c r="CN46" s="163"/>
      <c r="CO46" s="163"/>
      <c r="CP46" s="163"/>
      <c r="CQ46" s="163"/>
      <c r="CR46" s="163"/>
      <c r="CS46" s="163"/>
      <c r="CT46" s="163"/>
      <c r="CU46" s="163"/>
      <c r="CV46" s="163"/>
      <c r="CW46" s="163"/>
      <c r="CX46" s="163"/>
      <c r="CY46" s="163"/>
      <c r="CZ46" s="163"/>
      <c r="DA46" s="163"/>
      <c r="DB46" s="163"/>
      <c r="DC46" s="163"/>
      <c r="DD46" s="163"/>
      <c r="DE46" s="163"/>
      <c r="DF46" s="163"/>
      <c r="DG46" s="163"/>
      <c r="DH46" s="163"/>
      <c r="DI46" s="163"/>
      <c r="DJ46" s="163"/>
      <c r="DK46" s="163"/>
      <c r="DL46" s="163"/>
      <c r="DM46" s="163"/>
      <c r="DN46" s="163"/>
      <c r="DO46" s="163"/>
      <c r="DP46" s="163"/>
      <c r="DQ46" s="163"/>
      <c r="DR46" s="163"/>
      <c r="DS46" s="163"/>
      <c r="DT46" s="163"/>
      <c r="DU46" s="163"/>
      <c r="DV46" s="163"/>
      <c r="DW46" s="163"/>
      <c r="DX46" s="163"/>
      <c r="DY46" s="163"/>
      <c r="DZ46" s="163"/>
      <c r="EA46" s="163"/>
      <c r="EB46" s="163"/>
      <c r="EC46" s="163"/>
      <c r="ED46" s="163"/>
      <c r="EE46" s="163"/>
      <c r="EF46" s="163"/>
      <c r="EG46" s="163"/>
      <c r="EH46" s="163"/>
      <c r="EI46" s="163"/>
      <c r="EJ46" s="163"/>
      <c r="EK46" s="163"/>
      <c r="EL46" s="163"/>
      <c r="EM46" s="163"/>
      <c r="EN46" s="163"/>
      <c r="EO46" s="163"/>
      <c r="EP46" s="163"/>
      <c r="EQ46" s="163"/>
      <c r="ER46" s="163"/>
      <c r="ES46" s="163"/>
      <c r="ET46" s="163"/>
      <c r="EU46" s="163"/>
      <c r="EV46" s="163"/>
      <c r="EW46" s="163"/>
      <c r="EX46" s="163"/>
      <c r="EY46" s="163"/>
      <c r="EZ46" s="163"/>
      <c r="FA46" s="163"/>
      <c r="FB46" s="163"/>
      <c r="FC46" s="163"/>
      <c r="FD46" s="163"/>
      <c r="FE46" s="163"/>
      <c r="FF46" s="163"/>
      <c r="FG46" s="163"/>
      <c r="FH46" s="163"/>
      <c r="FI46" s="163"/>
      <c r="FJ46" s="163"/>
      <c r="FK46" s="163"/>
      <c r="FL46" s="163"/>
      <c r="FM46" s="163"/>
      <c r="FN46" s="163"/>
      <c r="FO46" s="163"/>
      <c r="FP46" s="163"/>
      <c r="FQ46" s="163"/>
      <c r="FR46" s="163"/>
      <c r="FS46" s="163"/>
      <c r="FT46" s="163"/>
      <c r="FU46" s="163"/>
      <c r="FV46" s="163"/>
      <c r="FW46" s="163"/>
      <c r="FX46" s="163"/>
      <c r="FY46" s="163"/>
      <c r="FZ46" s="163"/>
      <c r="GA46" s="163"/>
      <c r="GB46" s="163"/>
      <c r="GC46" s="163"/>
      <c r="GD46" s="163"/>
      <c r="GE46" s="163"/>
      <c r="GF46" s="163"/>
      <c r="GG46" s="163"/>
      <c r="GH46" s="163"/>
      <c r="GI46" s="163"/>
      <c r="GJ46" s="163"/>
      <c r="GK46" s="163"/>
    </row>
    <row r="47" spans="1:193" s="164" customFormat="1" ht="18" customHeight="1">
      <c r="A47" s="135"/>
      <c r="B47" s="136"/>
      <c r="C47" s="136"/>
      <c r="D47" s="136"/>
      <c r="E47" s="136"/>
      <c r="F47" s="145"/>
      <c r="G47" s="145"/>
      <c r="H47" s="145"/>
      <c r="I47" s="145"/>
      <c r="J47" s="146"/>
      <c r="K47" s="147">
        <f>SUM(VerificationForm[[#This Row],[Certification Fee
(if applicable)]:[Textbooks/ Manuals Fees
(if applicable)]])</f>
        <v>0</v>
      </c>
      <c r="L47" s="148"/>
      <c r="M47" s="148"/>
      <c r="N47" s="143"/>
      <c r="O47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47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47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47" s="119" t="str">
        <f>IF(OR(ISBLANK($B$5),ISBLANK(VerificationForm[[#This Row],[Employee First Name]])),"",
_xlfn.XLOOKUP($B$5,Table6[COUNTY],Table6[DED REGION]))</f>
        <v/>
      </c>
      <c r="S47" s="119" t="str">
        <f>IF(OR(ISBLANK($B$5),ISBLANK(VerificationForm[[#This Row],[Employee First Name]])),"",
_xlfn.XLOOKUP($B$5,Table6[COUNTY],Table6[Points]))</f>
        <v/>
      </c>
      <c r="T47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47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47" s="156" t="str">
        <f>IF(VerificationForm[[#This Row],[Wage Increase to Training Cost Score]]="","",SUM(VerificationForm[[#This Row],[County Economic Distress Score]:[Wage Increase to Training Cost Score]]))</f>
        <v/>
      </c>
      <c r="W47" s="161"/>
      <c r="X47" s="161"/>
      <c r="Y47" s="162"/>
      <c r="Z47" s="117" t="str">
        <f>IF(NOT(ISBLANK(VerificationForm[[#This Row],[Employee First Name]])),#REF!,"")</f>
        <v/>
      </c>
      <c r="AA47" s="118" t="str">
        <f>IF(NOT(ISBLANK(VerificationForm[[#This Row],[Employee First Name]])),$B$2,"")</f>
        <v/>
      </c>
      <c r="AB47" s="119" t="str">
        <f>IF(NOT(ISBLANK(VerificationForm[[#This Row],[Employee First Name]])),$B$4,"")</f>
        <v/>
      </c>
      <c r="AC47" s="119" t="str">
        <f>IF(NOT(ISBLANK(VerificationForm[[#This Row],[Employee Last Name]])),$B$5,"")</f>
        <v/>
      </c>
      <c r="AD47" s="120" t="str">
        <f>IF(NOT(ISBLANK(VerificationForm[[#This Row],[Employee Last Name]])),CONCATENATE(VerificationForm[[#This Row],[Employee First Name]]," ",VerificationForm[[#This Row],[Employee Last Name]]),"")</f>
        <v/>
      </c>
      <c r="AE47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  <c r="AF47" s="163"/>
      <c r="AG47" s="163"/>
      <c r="AH47" s="163"/>
      <c r="AI47" s="163"/>
      <c r="AJ47" s="163"/>
      <c r="AK47" s="163"/>
      <c r="AL47" s="163"/>
      <c r="AM47" s="163"/>
      <c r="AN47" s="163"/>
      <c r="AO47" s="163"/>
      <c r="AP47" s="163"/>
      <c r="AQ47" s="163"/>
      <c r="AR47" s="163"/>
      <c r="AS47" s="163"/>
      <c r="AT47" s="163"/>
      <c r="AU47" s="163"/>
      <c r="AV47" s="163"/>
      <c r="AW47" s="163"/>
      <c r="AX47" s="163"/>
      <c r="AY47" s="163"/>
      <c r="AZ47" s="163"/>
      <c r="BA47" s="163"/>
      <c r="BB47" s="163"/>
      <c r="BC47" s="163"/>
      <c r="BD47" s="163"/>
      <c r="BE47" s="163"/>
      <c r="BF47" s="163"/>
      <c r="BG47" s="163"/>
      <c r="BH47" s="163"/>
      <c r="BI47" s="163"/>
      <c r="BJ47" s="163"/>
      <c r="BK47" s="163"/>
      <c r="BL47" s="163"/>
      <c r="BM47" s="163"/>
      <c r="BN47" s="163"/>
      <c r="BO47" s="163"/>
      <c r="BP47" s="163"/>
      <c r="BQ47" s="163"/>
      <c r="BR47" s="163"/>
      <c r="BS47" s="163"/>
      <c r="BT47" s="163"/>
      <c r="BU47" s="163"/>
      <c r="BV47" s="163"/>
      <c r="BW47" s="163"/>
      <c r="BX47" s="163"/>
      <c r="BY47" s="163"/>
      <c r="BZ47" s="163"/>
      <c r="CA47" s="163"/>
      <c r="CB47" s="163"/>
      <c r="CC47" s="163"/>
      <c r="CD47" s="163"/>
      <c r="CE47" s="163"/>
      <c r="CF47" s="163"/>
      <c r="CG47" s="163"/>
      <c r="CH47" s="163"/>
      <c r="CI47" s="163"/>
      <c r="CJ47" s="163"/>
      <c r="CK47" s="163"/>
      <c r="CL47" s="163"/>
      <c r="CM47" s="163"/>
      <c r="CN47" s="163"/>
      <c r="CO47" s="163"/>
      <c r="CP47" s="163"/>
      <c r="CQ47" s="163"/>
      <c r="CR47" s="163"/>
      <c r="CS47" s="163"/>
      <c r="CT47" s="163"/>
      <c r="CU47" s="163"/>
      <c r="CV47" s="163"/>
      <c r="CW47" s="163"/>
      <c r="CX47" s="163"/>
      <c r="CY47" s="163"/>
      <c r="CZ47" s="163"/>
      <c r="DA47" s="163"/>
      <c r="DB47" s="163"/>
      <c r="DC47" s="163"/>
      <c r="DD47" s="163"/>
      <c r="DE47" s="163"/>
      <c r="DF47" s="163"/>
      <c r="DG47" s="163"/>
      <c r="DH47" s="163"/>
      <c r="DI47" s="163"/>
      <c r="DJ47" s="163"/>
      <c r="DK47" s="163"/>
      <c r="DL47" s="163"/>
      <c r="DM47" s="163"/>
      <c r="DN47" s="163"/>
      <c r="DO47" s="163"/>
      <c r="DP47" s="163"/>
      <c r="DQ47" s="163"/>
      <c r="DR47" s="163"/>
      <c r="DS47" s="163"/>
      <c r="DT47" s="163"/>
      <c r="DU47" s="163"/>
      <c r="DV47" s="163"/>
      <c r="DW47" s="163"/>
      <c r="DX47" s="163"/>
      <c r="DY47" s="163"/>
      <c r="DZ47" s="163"/>
      <c r="EA47" s="163"/>
      <c r="EB47" s="163"/>
      <c r="EC47" s="163"/>
      <c r="ED47" s="163"/>
      <c r="EE47" s="163"/>
      <c r="EF47" s="163"/>
      <c r="EG47" s="163"/>
      <c r="EH47" s="163"/>
      <c r="EI47" s="163"/>
      <c r="EJ47" s="163"/>
      <c r="EK47" s="163"/>
      <c r="EL47" s="163"/>
      <c r="EM47" s="163"/>
      <c r="EN47" s="163"/>
      <c r="EO47" s="163"/>
      <c r="EP47" s="163"/>
      <c r="EQ47" s="163"/>
      <c r="ER47" s="163"/>
      <c r="ES47" s="163"/>
      <c r="ET47" s="163"/>
      <c r="EU47" s="163"/>
      <c r="EV47" s="163"/>
      <c r="EW47" s="163"/>
      <c r="EX47" s="163"/>
      <c r="EY47" s="163"/>
      <c r="EZ47" s="163"/>
      <c r="FA47" s="163"/>
      <c r="FB47" s="163"/>
      <c r="FC47" s="163"/>
      <c r="FD47" s="163"/>
      <c r="FE47" s="163"/>
      <c r="FF47" s="163"/>
      <c r="FG47" s="163"/>
      <c r="FH47" s="163"/>
      <c r="FI47" s="163"/>
      <c r="FJ47" s="163"/>
      <c r="FK47" s="163"/>
      <c r="FL47" s="163"/>
      <c r="FM47" s="163"/>
      <c r="FN47" s="163"/>
      <c r="FO47" s="163"/>
      <c r="FP47" s="163"/>
      <c r="FQ47" s="163"/>
      <c r="FR47" s="163"/>
      <c r="FS47" s="163"/>
      <c r="FT47" s="163"/>
      <c r="FU47" s="163"/>
      <c r="FV47" s="163"/>
      <c r="FW47" s="163"/>
      <c r="FX47" s="163"/>
      <c r="FY47" s="163"/>
      <c r="FZ47" s="163"/>
      <c r="GA47" s="163"/>
      <c r="GB47" s="163"/>
      <c r="GC47" s="163"/>
      <c r="GD47" s="163"/>
      <c r="GE47" s="163"/>
      <c r="GF47" s="163"/>
      <c r="GG47" s="163"/>
      <c r="GH47" s="163"/>
      <c r="GI47" s="163"/>
      <c r="GJ47" s="163"/>
      <c r="GK47" s="163"/>
    </row>
    <row r="48" spans="1:193" s="164" customFormat="1" ht="18" customHeight="1">
      <c r="A48" s="135"/>
      <c r="B48" s="136"/>
      <c r="C48" s="136"/>
      <c r="D48" s="136"/>
      <c r="E48" s="136"/>
      <c r="F48" s="145"/>
      <c r="G48" s="145"/>
      <c r="H48" s="145"/>
      <c r="I48" s="145"/>
      <c r="J48" s="146"/>
      <c r="K48" s="147">
        <f>SUM(VerificationForm[[#This Row],[Certification Fee
(if applicable)]:[Textbooks/ Manuals Fees
(if applicable)]])</f>
        <v>0</v>
      </c>
      <c r="L48" s="148"/>
      <c r="M48" s="148"/>
      <c r="N48" s="143"/>
      <c r="O48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48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48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48" s="119" t="str">
        <f>IF(OR(ISBLANK($B$5),ISBLANK(VerificationForm[[#This Row],[Employee First Name]])),"",
_xlfn.XLOOKUP($B$5,Table6[COUNTY],Table6[DED REGION]))</f>
        <v/>
      </c>
      <c r="S48" s="119" t="str">
        <f>IF(OR(ISBLANK($B$5),ISBLANK(VerificationForm[[#This Row],[Employee First Name]])),"",
_xlfn.XLOOKUP($B$5,Table6[COUNTY],Table6[Points]))</f>
        <v/>
      </c>
      <c r="T48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48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48" s="156" t="str">
        <f>IF(VerificationForm[[#This Row],[Wage Increase to Training Cost Score]]="","",SUM(VerificationForm[[#This Row],[County Economic Distress Score]:[Wage Increase to Training Cost Score]]))</f>
        <v/>
      </c>
      <c r="W48" s="161"/>
      <c r="X48" s="161"/>
      <c r="Y48" s="162"/>
      <c r="Z48" s="117" t="str">
        <f>IF(NOT(ISBLANK(VerificationForm[[#This Row],[Employee First Name]])),#REF!,"")</f>
        <v/>
      </c>
      <c r="AA48" s="118" t="str">
        <f>IF(NOT(ISBLANK(VerificationForm[[#This Row],[Employee First Name]])),$B$2,"")</f>
        <v/>
      </c>
      <c r="AB48" s="119" t="str">
        <f>IF(NOT(ISBLANK(VerificationForm[[#This Row],[Employee First Name]])),$B$4,"")</f>
        <v/>
      </c>
      <c r="AC48" s="119" t="str">
        <f>IF(NOT(ISBLANK(VerificationForm[[#This Row],[Employee Last Name]])),$B$5,"")</f>
        <v/>
      </c>
      <c r="AD48" s="120" t="str">
        <f>IF(NOT(ISBLANK(VerificationForm[[#This Row],[Employee Last Name]])),CONCATENATE(VerificationForm[[#This Row],[Employee First Name]]," ",VerificationForm[[#This Row],[Employee Last Name]]),"")</f>
        <v/>
      </c>
      <c r="AE48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  <c r="AF48" s="163"/>
      <c r="AG48" s="163"/>
      <c r="AH48" s="163"/>
      <c r="AI48" s="163"/>
      <c r="AJ48" s="163"/>
      <c r="AK48" s="163"/>
      <c r="AL48" s="163"/>
      <c r="AM48" s="163"/>
      <c r="AN48" s="163"/>
      <c r="AO48" s="163"/>
      <c r="AP48" s="163"/>
      <c r="AQ48" s="163"/>
      <c r="AR48" s="163"/>
      <c r="AS48" s="163"/>
      <c r="AT48" s="163"/>
      <c r="AU48" s="163"/>
      <c r="AV48" s="163"/>
      <c r="AW48" s="163"/>
      <c r="AX48" s="163"/>
      <c r="AY48" s="163"/>
      <c r="AZ48" s="163"/>
      <c r="BA48" s="163"/>
      <c r="BB48" s="163"/>
      <c r="BC48" s="163"/>
      <c r="BD48" s="163"/>
      <c r="BE48" s="163"/>
      <c r="BF48" s="163"/>
      <c r="BG48" s="163"/>
      <c r="BH48" s="163"/>
      <c r="BI48" s="163"/>
      <c r="BJ48" s="163"/>
      <c r="BK48" s="163"/>
      <c r="BL48" s="163"/>
      <c r="BM48" s="163"/>
      <c r="BN48" s="163"/>
      <c r="BO48" s="163"/>
      <c r="BP48" s="163"/>
      <c r="BQ48" s="163"/>
      <c r="BR48" s="163"/>
      <c r="BS48" s="163"/>
      <c r="BT48" s="163"/>
      <c r="BU48" s="163"/>
      <c r="BV48" s="163"/>
      <c r="BW48" s="163"/>
      <c r="BX48" s="163"/>
      <c r="BY48" s="163"/>
      <c r="BZ48" s="163"/>
      <c r="CA48" s="163"/>
      <c r="CB48" s="163"/>
      <c r="CC48" s="163"/>
      <c r="CD48" s="163"/>
      <c r="CE48" s="163"/>
      <c r="CF48" s="163"/>
      <c r="CG48" s="163"/>
      <c r="CH48" s="163"/>
      <c r="CI48" s="163"/>
      <c r="CJ48" s="163"/>
      <c r="CK48" s="163"/>
      <c r="CL48" s="163"/>
      <c r="CM48" s="163"/>
      <c r="CN48" s="163"/>
      <c r="CO48" s="163"/>
      <c r="CP48" s="163"/>
      <c r="CQ48" s="163"/>
      <c r="CR48" s="163"/>
      <c r="CS48" s="163"/>
      <c r="CT48" s="163"/>
      <c r="CU48" s="163"/>
      <c r="CV48" s="163"/>
      <c r="CW48" s="163"/>
      <c r="CX48" s="163"/>
      <c r="CY48" s="163"/>
      <c r="CZ48" s="163"/>
      <c r="DA48" s="163"/>
      <c r="DB48" s="163"/>
      <c r="DC48" s="163"/>
      <c r="DD48" s="163"/>
      <c r="DE48" s="163"/>
      <c r="DF48" s="163"/>
      <c r="DG48" s="163"/>
      <c r="DH48" s="163"/>
      <c r="DI48" s="163"/>
      <c r="DJ48" s="163"/>
      <c r="DK48" s="163"/>
      <c r="DL48" s="163"/>
      <c r="DM48" s="163"/>
      <c r="DN48" s="163"/>
      <c r="DO48" s="163"/>
      <c r="DP48" s="163"/>
      <c r="DQ48" s="163"/>
      <c r="DR48" s="163"/>
      <c r="DS48" s="163"/>
      <c r="DT48" s="163"/>
      <c r="DU48" s="163"/>
      <c r="DV48" s="163"/>
      <c r="DW48" s="163"/>
      <c r="DX48" s="163"/>
      <c r="DY48" s="163"/>
      <c r="DZ48" s="163"/>
      <c r="EA48" s="163"/>
      <c r="EB48" s="163"/>
      <c r="EC48" s="163"/>
      <c r="ED48" s="163"/>
      <c r="EE48" s="163"/>
      <c r="EF48" s="163"/>
      <c r="EG48" s="163"/>
      <c r="EH48" s="163"/>
      <c r="EI48" s="163"/>
      <c r="EJ48" s="163"/>
      <c r="EK48" s="163"/>
      <c r="EL48" s="163"/>
      <c r="EM48" s="163"/>
      <c r="EN48" s="163"/>
      <c r="EO48" s="163"/>
      <c r="EP48" s="163"/>
      <c r="EQ48" s="163"/>
      <c r="ER48" s="163"/>
      <c r="ES48" s="163"/>
      <c r="ET48" s="163"/>
      <c r="EU48" s="163"/>
      <c r="EV48" s="163"/>
      <c r="EW48" s="163"/>
      <c r="EX48" s="163"/>
      <c r="EY48" s="163"/>
      <c r="EZ48" s="163"/>
      <c r="FA48" s="163"/>
      <c r="FB48" s="163"/>
      <c r="FC48" s="163"/>
      <c r="FD48" s="163"/>
      <c r="FE48" s="163"/>
      <c r="FF48" s="163"/>
      <c r="FG48" s="163"/>
      <c r="FH48" s="163"/>
      <c r="FI48" s="163"/>
      <c r="FJ48" s="163"/>
      <c r="FK48" s="163"/>
      <c r="FL48" s="163"/>
      <c r="FM48" s="163"/>
      <c r="FN48" s="163"/>
      <c r="FO48" s="163"/>
      <c r="FP48" s="163"/>
      <c r="FQ48" s="163"/>
      <c r="FR48" s="163"/>
      <c r="FS48" s="163"/>
      <c r="FT48" s="163"/>
      <c r="FU48" s="163"/>
      <c r="FV48" s="163"/>
      <c r="FW48" s="163"/>
      <c r="FX48" s="163"/>
      <c r="FY48" s="163"/>
      <c r="FZ48" s="163"/>
      <c r="GA48" s="163"/>
      <c r="GB48" s="163"/>
      <c r="GC48" s="163"/>
      <c r="GD48" s="163"/>
      <c r="GE48" s="163"/>
      <c r="GF48" s="163"/>
      <c r="GG48" s="163"/>
      <c r="GH48" s="163"/>
      <c r="GI48" s="163"/>
      <c r="GJ48" s="163"/>
      <c r="GK48" s="163"/>
    </row>
    <row r="49" spans="1:193" s="164" customFormat="1" ht="18" customHeight="1">
      <c r="A49" s="135"/>
      <c r="B49" s="136"/>
      <c r="C49" s="136"/>
      <c r="D49" s="136"/>
      <c r="E49" s="136"/>
      <c r="F49" s="145"/>
      <c r="G49" s="145"/>
      <c r="H49" s="145"/>
      <c r="I49" s="145"/>
      <c r="J49" s="146"/>
      <c r="K49" s="147">
        <f>SUM(VerificationForm[[#This Row],[Certification Fee
(if applicable)]:[Textbooks/ Manuals Fees
(if applicable)]])</f>
        <v>0</v>
      </c>
      <c r="L49" s="148"/>
      <c r="M49" s="148"/>
      <c r="N49" s="143"/>
      <c r="O49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49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49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49" s="119" t="str">
        <f>IF(OR(ISBLANK($B$5),ISBLANK(VerificationForm[[#This Row],[Employee First Name]])),"",
_xlfn.XLOOKUP($B$5,Table6[COUNTY],Table6[DED REGION]))</f>
        <v/>
      </c>
      <c r="S49" s="119" t="str">
        <f>IF(OR(ISBLANK($B$5),ISBLANK(VerificationForm[[#This Row],[Employee First Name]])),"",
_xlfn.XLOOKUP($B$5,Table6[COUNTY],Table6[Points]))</f>
        <v/>
      </c>
      <c r="T49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49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49" s="156" t="str">
        <f>IF(VerificationForm[[#This Row],[Wage Increase to Training Cost Score]]="","",SUM(VerificationForm[[#This Row],[County Economic Distress Score]:[Wage Increase to Training Cost Score]]))</f>
        <v/>
      </c>
      <c r="W49" s="161"/>
      <c r="X49" s="161"/>
      <c r="Y49" s="162"/>
      <c r="Z49" s="117" t="str">
        <f>IF(NOT(ISBLANK(VerificationForm[[#This Row],[Employee First Name]])),#REF!,"")</f>
        <v/>
      </c>
      <c r="AA49" s="118" t="str">
        <f>IF(NOT(ISBLANK(VerificationForm[[#This Row],[Employee First Name]])),$B$2,"")</f>
        <v/>
      </c>
      <c r="AB49" s="119" t="str">
        <f>IF(NOT(ISBLANK(VerificationForm[[#This Row],[Employee First Name]])),$B$4,"")</f>
        <v/>
      </c>
      <c r="AC49" s="119" t="str">
        <f>IF(NOT(ISBLANK(VerificationForm[[#This Row],[Employee Last Name]])),$B$5,"")</f>
        <v/>
      </c>
      <c r="AD49" s="120" t="str">
        <f>IF(NOT(ISBLANK(VerificationForm[[#This Row],[Employee Last Name]])),CONCATENATE(VerificationForm[[#This Row],[Employee First Name]]," ",VerificationForm[[#This Row],[Employee Last Name]]),"")</f>
        <v/>
      </c>
      <c r="AE49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  <c r="AF49" s="163"/>
      <c r="AG49" s="163"/>
      <c r="AH49" s="163"/>
      <c r="AI49" s="163"/>
      <c r="AJ49" s="163"/>
      <c r="AK49" s="163"/>
      <c r="AL49" s="163"/>
      <c r="AM49" s="163"/>
      <c r="AN49" s="163"/>
      <c r="AO49" s="163"/>
      <c r="AP49" s="163"/>
      <c r="AQ49" s="163"/>
      <c r="AR49" s="163"/>
      <c r="AS49" s="163"/>
      <c r="AT49" s="163"/>
      <c r="AU49" s="163"/>
      <c r="AV49" s="163"/>
      <c r="AW49" s="163"/>
      <c r="AX49" s="163"/>
      <c r="AY49" s="163"/>
      <c r="AZ49" s="163"/>
      <c r="BA49" s="163"/>
      <c r="BB49" s="163"/>
      <c r="BC49" s="163"/>
      <c r="BD49" s="163"/>
      <c r="BE49" s="163"/>
      <c r="BF49" s="163"/>
      <c r="BG49" s="163"/>
      <c r="BH49" s="163"/>
      <c r="BI49" s="163"/>
      <c r="BJ49" s="163"/>
      <c r="BK49" s="163"/>
      <c r="BL49" s="163"/>
      <c r="BM49" s="163"/>
      <c r="BN49" s="163"/>
      <c r="BO49" s="163"/>
      <c r="BP49" s="163"/>
      <c r="BQ49" s="163"/>
      <c r="BR49" s="163"/>
      <c r="BS49" s="163"/>
      <c r="BT49" s="163"/>
      <c r="BU49" s="163"/>
      <c r="BV49" s="163"/>
      <c r="BW49" s="163"/>
      <c r="BX49" s="163"/>
      <c r="BY49" s="163"/>
      <c r="BZ49" s="163"/>
      <c r="CA49" s="163"/>
      <c r="CB49" s="163"/>
      <c r="CC49" s="163"/>
      <c r="CD49" s="163"/>
      <c r="CE49" s="163"/>
      <c r="CF49" s="163"/>
      <c r="CG49" s="163"/>
      <c r="CH49" s="163"/>
      <c r="CI49" s="163"/>
      <c r="CJ49" s="163"/>
      <c r="CK49" s="163"/>
      <c r="CL49" s="163"/>
      <c r="CM49" s="163"/>
      <c r="CN49" s="163"/>
      <c r="CO49" s="163"/>
      <c r="CP49" s="163"/>
      <c r="CQ49" s="163"/>
      <c r="CR49" s="163"/>
      <c r="CS49" s="163"/>
      <c r="CT49" s="163"/>
      <c r="CU49" s="163"/>
      <c r="CV49" s="163"/>
      <c r="CW49" s="163"/>
      <c r="CX49" s="163"/>
      <c r="CY49" s="163"/>
      <c r="CZ49" s="163"/>
      <c r="DA49" s="163"/>
      <c r="DB49" s="163"/>
      <c r="DC49" s="163"/>
      <c r="DD49" s="163"/>
      <c r="DE49" s="163"/>
      <c r="DF49" s="163"/>
      <c r="DG49" s="163"/>
      <c r="DH49" s="163"/>
      <c r="DI49" s="163"/>
      <c r="DJ49" s="163"/>
      <c r="DK49" s="163"/>
      <c r="DL49" s="163"/>
      <c r="DM49" s="163"/>
      <c r="DN49" s="163"/>
      <c r="DO49" s="163"/>
      <c r="DP49" s="163"/>
      <c r="DQ49" s="163"/>
      <c r="DR49" s="163"/>
      <c r="DS49" s="163"/>
      <c r="DT49" s="163"/>
      <c r="DU49" s="163"/>
      <c r="DV49" s="163"/>
      <c r="DW49" s="163"/>
      <c r="DX49" s="163"/>
      <c r="DY49" s="163"/>
      <c r="DZ49" s="163"/>
      <c r="EA49" s="163"/>
      <c r="EB49" s="163"/>
      <c r="EC49" s="163"/>
      <c r="ED49" s="163"/>
      <c r="EE49" s="163"/>
      <c r="EF49" s="163"/>
      <c r="EG49" s="163"/>
      <c r="EH49" s="163"/>
      <c r="EI49" s="163"/>
      <c r="EJ49" s="163"/>
      <c r="EK49" s="163"/>
      <c r="EL49" s="163"/>
      <c r="EM49" s="163"/>
      <c r="EN49" s="163"/>
      <c r="EO49" s="163"/>
      <c r="EP49" s="163"/>
      <c r="EQ49" s="163"/>
      <c r="ER49" s="163"/>
      <c r="ES49" s="163"/>
      <c r="ET49" s="163"/>
      <c r="EU49" s="163"/>
      <c r="EV49" s="163"/>
      <c r="EW49" s="163"/>
      <c r="EX49" s="163"/>
      <c r="EY49" s="163"/>
      <c r="EZ49" s="163"/>
      <c r="FA49" s="163"/>
      <c r="FB49" s="163"/>
      <c r="FC49" s="163"/>
      <c r="FD49" s="163"/>
      <c r="FE49" s="163"/>
      <c r="FF49" s="163"/>
      <c r="FG49" s="163"/>
      <c r="FH49" s="163"/>
      <c r="FI49" s="163"/>
      <c r="FJ49" s="163"/>
      <c r="FK49" s="163"/>
      <c r="FL49" s="163"/>
      <c r="FM49" s="163"/>
      <c r="FN49" s="163"/>
      <c r="FO49" s="163"/>
      <c r="FP49" s="163"/>
      <c r="FQ49" s="163"/>
      <c r="FR49" s="163"/>
      <c r="FS49" s="163"/>
      <c r="FT49" s="163"/>
      <c r="FU49" s="163"/>
      <c r="FV49" s="163"/>
      <c r="FW49" s="163"/>
      <c r="FX49" s="163"/>
      <c r="FY49" s="163"/>
      <c r="FZ49" s="163"/>
      <c r="GA49" s="163"/>
      <c r="GB49" s="163"/>
      <c r="GC49" s="163"/>
      <c r="GD49" s="163"/>
      <c r="GE49" s="163"/>
      <c r="GF49" s="163"/>
      <c r="GG49" s="163"/>
      <c r="GH49" s="163"/>
      <c r="GI49" s="163"/>
      <c r="GJ49" s="163"/>
      <c r="GK49" s="163"/>
    </row>
    <row r="50" spans="1:193" s="164" customFormat="1" ht="18" customHeight="1">
      <c r="A50" s="135"/>
      <c r="B50" s="136"/>
      <c r="C50" s="136"/>
      <c r="D50" s="136"/>
      <c r="E50" s="136"/>
      <c r="F50" s="145"/>
      <c r="G50" s="145"/>
      <c r="H50" s="145"/>
      <c r="I50" s="145"/>
      <c r="J50" s="146"/>
      <c r="K50" s="147">
        <f>SUM(VerificationForm[[#This Row],[Certification Fee
(if applicable)]:[Textbooks/ Manuals Fees
(if applicable)]])</f>
        <v>0</v>
      </c>
      <c r="L50" s="148"/>
      <c r="M50" s="148"/>
      <c r="N50" s="143"/>
      <c r="O50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50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50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50" s="119" t="str">
        <f>IF(OR(ISBLANK($B$5),ISBLANK(VerificationForm[[#This Row],[Employee First Name]])),"",
_xlfn.XLOOKUP($B$5,Table6[COUNTY],Table6[DED REGION]))</f>
        <v/>
      </c>
      <c r="S50" s="119" t="str">
        <f>IF(OR(ISBLANK($B$5),ISBLANK(VerificationForm[[#This Row],[Employee First Name]])),"",
_xlfn.XLOOKUP($B$5,Table6[COUNTY],Table6[Points]))</f>
        <v/>
      </c>
      <c r="T50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50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50" s="156" t="str">
        <f>IF(VerificationForm[[#This Row],[Wage Increase to Training Cost Score]]="","",SUM(VerificationForm[[#This Row],[County Economic Distress Score]:[Wage Increase to Training Cost Score]]))</f>
        <v/>
      </c>
      <c r="W50" s="161"/>
      <c r="X50" s="161"/>
      <c r="Y50" s="162"/>
      <c r="Z50" s="117" t="str">
        <f>IF(NOT(ISBLANK(VerificationForm[[#This Row],[Employee First Name]])),#REF!,"")</f>
        <v/>
      </c>
      <c r="AA50" s="118" t="str">
        <f>IF(NOT(ISBLANK(VerificationForm[[#This Row],[Employee First Name]])),$B$2,"")</f>
        <v/>
      </c>
      <c r="AB50" s="119" t="str">
        <f>IF(NOT(ISBLANK(VerificationForm[[#This Row],[Employee First Name]])),$B$4,"")</f>
        <v/>
      </c>
      <c r="AC50" s="119" t="str">
        <f>IF(NOT(ISBLANK(VerificationForm[[#This Row],[Employee Last Name]])),$B$5,"")</f>
        <v/>
      </c>
      <c r="AD50" s="120" t="str">
        <f>IF(NOT(ISBLANK(VerificationForm[[#This Row],[Employee Last Name]])),CONCATENATE(VerificationForm[[#This Row],[Employee First Name]]," ",VerificationForm[[#This Row],[Employee Last Name]]),"")</f>
        <v/>
      </c>
      <c r="AE50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  <c r="AF50" s="163"/>
      <c r="AG50" s="163"/>
      <c r="AH50" s="163"/>
      <c r="AI50" s="163"/>
      <c r="AJ50" s="163"/>
      <c r="AK50" s="163"/>
      <c r="AL50" s="163"/>
      <c r="AM50" s="163"/>
      <c r="AN50" s="163"/>
      <c r="AO50" s="163"/>
      <c r="AP50" s="163"/>
      <c r="AQ50" s="163"/>
      <c r="AR50" s="163"/>
      <c r="AS50" s="163"/>
      <c r="AT50" s="163"/>
      <c r="AU50" s="163"/>
      <c r="AV50" s="163"/>
      <c r="AW50" s="163"/>
      <c r="AX50" s="163"/>
      <c r="AY50" s="163"/>
      <c r="AZ50" s="163"/>
      <c r="BA50" s="163"/>
      <c r="BB50" s="163"/>
      <c r="BC50" s="163"/>
      <c r="BD50" s="163"/>
      <c r="BE50" s="163"/>
      <c r="BF50" s="163"/>
      <c r="BG50" s="163"/>
      <c r="BH50" s="163"/>
      <c r="BI50" s="163"/>
      <c r="BJ50" s="163"/>
      <c r="BK50" s="163"/>
      <c r="BL50" s="163"/>
      <c r="BM50" s="163"/>
      <c r="BN50" s="163"/>
      <c r="BO50" s="163"/>
      <c r="BP50" s="163"/>
      <c r="BQ50" s="163"/>
      <c r="BR50" s="163"/>
      <c r="BS50" s="163"/>
      <c r="BT50" s="163"/>
      <c r="BU50" s="163"/>
      <c r="BV50" s="163"/>
      <c r="BW50" s="163"/>
      <c r="BX50" s="163"/>
      <c r="BY50" s="163"/>
      <c r="BZ50" s="163"/>
      <c r="CA50" s="163"/>
      <c r="CB50" s="163"/>
      <c r="CC50" s="163"/>
      <c r="CD50" s="163"/>
      <c r="CE50" s="163"/>
      <c r="CF50" s="163"/>
      <c r="CG50" s="163"/>
      <c r="CH50" s="163"/>
      <c r="CI50" s="163"/>
      <c r="CJ50" s="163"/>
      <c r="CK50" s="163"/>
      <c r="CL50" s="163"/>
      <c r="CM50" s="163"/>
      <c r="CN50" s="163"/>
      <c r="CO50" s="163"/>
      <c r="CP50" s="163"/>
      <c r="CQ50" s="163"/>
      <c r="CR50" s="163"/>
      <c r="CS50" s="163"/>
      <c r="CT50" s="163"/>
      <c r="CU50" s="163"/>
      <c r="CV50" s="163"/>
      <c r="CW50" s="163"/>
      <c r="CX50" s="163"/>
      <c r="CY50" s="163"/>
      <c r="CZ50" s="163"/>
      <c r="DA50" s="163"/>
      <c r="DB50" s="163"/>
      <c r="DC50" s="163"/>
      <c r="DD50" s="163"/>
      <c r="DE50" s="163"/>
      <c r="DF50" s="163"/>
      <c r="DG50" s="163"/>
      <c r="DH50" s="163"/>
      <c r="DI50" s="163"/>
      <c r="DJ50" s="163"/>
      <c r="DK50" s="163"/>
      <c r="DL50" s="163"/>
      <c r="DM50" s="163"/>
      <c r="DN50" s="163"/>
      <c r="DO50" s="163"/>
      <c r="DP50" s="163"/>
      <c r="DQ50" s="163"/>
      <c r="DR50" s="163"/>
      <c r="DS50" s="163"/>
      <c r="DT50" s="163"/>
      <c r="DU50" s="163"/>
      <c r="DV50" s="163"/>
      <c r="DW50" s="163"/>
      <c r="DX50" s="163"/>
      <c r="DY50" s="163"/>
      <c r="DZ50" s="163"/>
      <c r="EA50" s="163"/>
      <c r="EB50" s="163"/>
      <c r="EC50" s="163"/>
      <c r="ED50" s="163"/>
      <c r="EE50" s="163"/>
      <c r="EF50" s="163"/>
      <c r="EG50" s="163"/>
      <c r="EH50" s="163"/>
      <c r="EI50" s="163"/>
      <c r="EJ50" s="163"/>
      <c r="EK50" s="163"/>
      <c r="EL50" s="163"/>
      <c r="EM50" s="163"/>
      <c r="EN50" s="163"/>
      <c r="EO50" s="163"/>
      <c r="EP50" s="163"/>
      <c r="EQ50" s="163"/>
      <c r="ER50" s="163"/>
      <c r="ES50" s="163"/>
      <c r="ET50" s="163"/>
      <c r="EU50" s="163"/>
      <c r="EV50" s="163"/>
      <c r="EW50" s="163"/>
      <c r="EX50" s="163"/>
      <c r="EY50" s="163"/>
      <c r="EZ50" s="163"/>
      <c r="FA50" s="163"/>
      <c r="FB50" s="163"/>
      <c r="FC50" s="163"/>
      <c r="FD50" s="163"/>
      <c r="FE50" s="163"/>
      <c r="FF50" s="163"/>
      <c r="FG50" s="163"/>
      <c r="FH50" s="163"/>
      <c r="FI50" s="163"/>
      <c r="FJ50" s="163"/>
      <c r="FK50" s="163"/>
      <c r="FL50" s="163"/>
      <c r="FM50" s="163"/>
      <c r="FN50" s="163"/>
      <c r="FO50" s="163"/>
      <c r="FP50" s="163"/>
      <c r="FQ50" s="163"/>
      <c r="FR50" s="163"/>
      <c r="FS50" s="163"/>
      <c r="FT50" s="163"/>
      <c r="FU50" s="163"/>
      <c r="FV50" s="163"/>
      <c r="FW50" s="163"/>
      <c r="FX50" s="163"/>
      <c r="FY50" s="163"/>
      <c r="FZ50" s="163"/>
      <c r="GA50" s="163"/>
      <c r="GB50" s="163"/>
      <c r="GC50" s="163"/>
      <c r="GD50" s="163"/>
      <c r="GE50" s="163"/>
      <c r="GF50" s="163"/>
      <c r="GG50" s="163"/>
      <c r="GH50" s="163"/>
      <c r="GI50" s="163"/>
      <c r="GJ50" s="163"/>
      <c r="GK50" s="163"/>
    </row>
    <row r="51" spans="1:193" s="164" customFormat="1" ht="18" customHeight="1">
      <c r="A51" s="135"/>
      <c r="B51" s="136"/>
      <c r="C51" s="136"/>
      <c r="D51" s="136"/>
      <c r="E51" s="136"/>
      <c r="F51" s="145"/>
      <c r="G51" s="145"/>
      <c r="H51" s="145"/>
      <c r="I51" s="145"/>
      <c r="J51" s="146"/>
      <c r="K51" s="147">
        <f>SUM(VerificationForm[[#This Row],[Certification Fee
(if applicable)]:[Textbooks/ Manuals Fees
(if applicable)]])</f>
        <v>0</v>
      </c>
      <c r="L51" s="148"/>
      <c r="M51" s="148"/>
      <c r="N51" s="143"/>
      <c r="O51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51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51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51" s="119" t="str">
        <f>IF(OR(ISBLANK($B$5),ISBLANK(VerificationForm[[#This Row],[Employee First Name]])),"",
_xlfn.XLOOKUP($B$5,Table6[COUNTY],Table6[DED REGION]))</f>
        <v/>
      </c>
      <c r="S51" s="119" t="str">
        <f>IF(OR(ISBLANK($B$5),ISBLANK(VerificationForm[[#This Row],[Employee First Name]])),"",
_xlfn.XLOOKUP($B$5,Table6[COUNTY],Table6[Points]))</f>
        <v/>
      </c>
      <c r="T51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51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51" s="156" t="str">
        <f>IF(VerificationForm[[#This Row],[Wage Increase to Training Cost Score]]="","",SUM(VerificationForm[[#This Row],[County Economic Distress Score]:[Wage Increase to Training Cost Score]]))</f>
        <v/>
      </c>
      <c r="W51" s="161"/>
      <c r="X51" s="161"/>
      <c r="Y51" s="162"/>
      <c r="Z51" s="117" t="str">
        <f>IF(NOT(ISBLANK(VerificationForm[[#This Row],[Employee First Name]])),#REF!,"")</f>
        <v/>
      </c>
      <c r="AA51" s="118" t="str">
        <f>IF(NOT(ISBLANK(VerificationForm[[#This Row],[Employee First Name]])),$B$2,"")</f>
        <v/>
      </c>
      <c r="AB51" s="119" t="str">
        <f>IF(NOT(ISBLANK(VerificationForm[[#This Row],[Employee First Name]])),$B$4,"")</f>
        <v/>
      </c>
      <c r="AC51" s="119" t="str">
        <f>IF(NOT(ISBLANK(VerificationForm[[#This Row],[Employee Last Name]])),$B$5,"")</f>
        <v/>
      </c>
      <c r="AD51" s="120" t="str">
        <f>IF(NOT(ISBLANK(VerificationForm[[#This Row],[Employee Last Name]])),CONCATENATE(VerificationForm[[#This Row],[Employee First Name]]," ",VerificationForm[[#This Row],[Employee Last Name]]),"")</f>
        <v/>
      </c>
      <c r="AE51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  <c r="AF51" s="163"/>
      <c r="AG51" s="163"/>
      <c r="AH51" s="163"/>
      <c r="AI51" s="163"/>
      <c r="AJ51" s="163"/>
      <c r="AK51" s="163"/>
      <c r="AL51" s="163"/>
      <c r="AM51" s="163"/>
      <c r="AN51" s="163"/>
      <c r="AO51" s="163"/>
      <c r="AP51" s="163"/>
      <c r="AQ51" s="163"/>
      <c r="AR51" s="163"/>
      <c r="AS51" s="163"/>
      <c r="AT51" s="163"/>
      <c r="AU51" s="163"/>
      <c r="AV51" s="163"/>
      <c r="AW51" s="163"/>
      <c r="AX51" s="163"/>
      <c r="AY51" s="163"/>
      <c r="AZ51" s="163"/>
      <c r="BA51" s="163"/>
      <c r="BB51" s="163"/>
      <c r="BC51" s="163"/>
      <c r="BD51" s="163"/>
      <c r="BE51" s="163"/>
      <c r="BF51" s="163"/>
      <c r="BG51" s="163"/>
      <c r="BH51" s="163"/>
      <c r="BI51" s="163"/>
      <c r="BJ51" s="163"/>
      <c r="BK51" s="163"/>
      <c r="BL51" s="163"/>
      <c r="BM51" s="163"/>
      <c r="BN51" s="163"/>
      <c r="BO51" s="163"/>
      <c r="BP51" s="163"/>
      <c r="BQ51" s="163"/>
      <c r="BR51" s="163"/>
      <c r="BS51" s="163"/>
      <c r="BT51" s="163"/>
      <c r="BU51" s="163"/>
      <c r="BV51" s="163"/>
      <c r="BW51" s="163"/>
      <c r="BX51" s="163"/>
      <c r="BY51" s="163"/>
      <c r="BZ51" s="163"/>
      <c r="CA51" s="163"/>
      <c r="CB51" s="163"/>
      <c r="CC51" s="163"/>
      <c r="CD51" s="163"/>
      <c r="CE51" s="163"/>
      <c r="CF51" s="163"/>
      <c r="CG51" s="163"/>
      <c r="CH51" s="163"/>
      <c r="CI51" s="163"/>
      <c r="CJ51" s="163"/>
      <c r="CK51" s="163"/>
      <c r="CL51" s="163"/>
      <c r="CM51" s="163"/>
      <c r="CN51" s="163"/>
      <c r="CO51" s="163"/>
      <c r="CP51" s="163"/>
      <c r="CQ51" s="163"/>
      <c r="CR51" s="163"/>
      <c r="CS51" s="163"/>
      <c r="CT51" s="163"/>
      <c r="CU51" s="163"/>
      <c r="CV51" s="163"/>
      <c r="CW51" s="163"/>
      <c r="CX51" s="163"/>
      <c r="CY51" s="163"/>
      <c r="CZ51" s="163"/>
      <c r="DA51" s="163"/>
      <c r="DB51" s="163"/>
      <c r="DC51" s="163"/>
      <c r="DD51" s="163"/>
      <c r="DE51" s="163"/>
      <c r="DF51" s="163"/>
      <c r="DG51" s="163"/>
      <c r="DH51" s="163"/>
      <c r="DI51" s="163"/>
      <c r="DJ51" s="163"/>
      <c r="DK51" s="163"/>
      <c r="DL51" s="163"/>
      <c r="DM51" s="163"/>
      <c r="DN51" s="163"/>
      <c r="DO51" s="163"/>
      <c r="DP51" s="163"/>
      <c r="DQ51" s="163"/>
      <c r="DR51" s="163"/>
      <c r="DS51" s="163"/>
      <c r="DT51" s="163"/>
      <c r="DU51" s="163"/>
      <c r="DV51" s="163"/>
      <c r="DW51" s="163"/>
      <c r="DX51" s="163"/>
      <c r="DY51" s="163"/>
      <c r="DZ51" s="163"/>
      <c r="EA51" s="163"/>
      <c r="EB51" s="163"/>
      <c r="EC51" s="163"/>
      <c r="ED51" s="163"/>
      <c r="EE51" s="163"/>
      <c r="EF51" s="163"/>
      <c r="EG51" s="163"/>
      <c r="EH51" s="163"/>
      <c r="EI51" s="163"/>
      <c r="EJ51" s="163"/>
      <c r="EK51" s="163"/>
      <c r="EL51" s="163"/>
      <c r="EM51" s="163"/>
      <c r="EN51" s="163"/>
      <c r="EO51" s="163"/>
      <c r="EP51" s="163"/>
      <c r="EQ51" s="163"/>
      <c r="ER51" s="163"/>
      <c r="ES51" s="163"/>
      <c r="ET51" s="163"/>
      <c r="EU51" s="163"/>
      <c r="EV51" s="163"/>
      <c r="EW51" s="163"/>
      <c r="EX51" s="163"/>
      <c r="EY51" s="163"/>
      <c r="EZ51" s="163"/>
      <c r="FA51" s="163"/>
      <c r="FB51" s="163"/>
      <c r="FC51" s="163"/>
      <c r="FD51" s="163"/>
      <c r="FE51" s="163"/>
      <c r="FF51" s="163"/>
      <c r="FG51" s="163"/>
      <c r="FH51" s="163"/>
      <c r="FI51" s="163"/>
      <c r="FJ51" s="163"/>
      <c r="FK51" s="163"/>
      <c r="FL51" s="163"/>
      <c r="FM51" s="163"/>
      <c r="FN51" s="163"/>
      <c r="FO51" s="163"/>
      <c r="FP51" s="163"/>
      <c r="FQ51" s="163"/>
      <c r="FR51" s="163"/>
      <c r="FS51" s="163"/>
      <c r="FT51" s="163"/>
      <c r="FU51" s="163"/>
      <c r="FV51" s="163"/>
      <c r="FW51" s="163"/>
      <c r="FX51" s="163"/>
      <c r="FY51" s="163"/>
      <c r="FZ51" s="163"/>
      <c r="GA51" s="163"/>
      <c r="GB51" s="163"/>
      <c r="GC51" s="163"/>
      <c r="GD51" s="163"/>
      <c r="GE51" s="163"/>
      <c r="GF51" s="163"/>
      <c r="GG51" s="163"/>
      <c r="GH51" s="163"/>
      <c r="GI51" s="163"/>
      <c r="GJ51" s="163"/>
      <c r="GK51" s="163"/>
    </row>
    <row r="52" spans="1:193" s="164" customFormat="1" ht="18" customHeight="1">
      <c r="A52" s="135"/>
      <c r="B52" s="136"/>
      <c r="C52" s="136"/>
      <c r="D52" s="136"/>
      <c r="E52" s="136"/>
      <c r="F52" s="145"/>
      <c r="G52" s="145"/>
      <c r="H52" s="145"/>
      <c r="I52" s="145"/>
      <c r="J52" s="146"/>
      <c r="K52" s="147">
        <f>SUM(VerificationForm[[#This Row],[Certification Fee
(if applicable)]:[Textbooks/ Manuals Fees
(if applicable)]])</f>
        <v>0</v>
      </c>
      <c r="L52" s="148"/>
      <c r="M52" s="148"/>
      <c r="N52" s="143"/>
      <c r="O52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52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52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52" s="119" t="str">
        <f>IF(OR(ISBLANK($B$5),ISBLANK(VerificationForm[[#This Row],[Employee First Name]])),"",
_xlfn.XLOOKUP($B$5,Table6[COUNTY],Table6[DED REGION]))</f>
        <v/>
      </c>
      <c r="S52" s="119" t="str">
        <f>IF(OR(ISBLANK($B$5),ISBLANK(VerificationForm[[#This Row],[Employee First Name]])),"",
_xlfn.XLOOKUP($B$5,Table6[COUNTY],Table6[Points]))</f>
        <v/>
      </c>
      <c r="T52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52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52" s="156" t="str">
        <f>IF(VerificationForm[[#This Row],[Wage Increase to Training Cost Score]]="","",SUM(VerificationForm[[#This Row],[County Economic Distress Score]:[Wage Increase to Training Cost Score]]))</f>
        <v/>
      </c>
      <c r="W52" s="161"/>
      <c r="X52" s="161"/>
      <c r="Y52" s="162"/>
      <c r="Z52" s="117" t="str">
        <f>IF(NOT(ISBLANK(VerificationForm[[#This Row],[Employee First Name]])),#REF!,"")</f>
        <v/>
      </c>
      <c r="AA52" s="118" t="str">
        <f>IF(NOT(ISBLANK(VerificationForm[[#This Row],[Employee First Name]])),$B$2,"")</f>
        <v/>
      </c>
      <c r="AB52" s="119" t="str">
        <f>IF(NOT(ISBLANK(VerificationForm[[#This Row],[Employee First Name]])),$B$4,"")</f>
        <v/>
      </c>
      <c r="AC52" s="119" t="str">
        <f>IF(NOT(ISBLANK(VerificationForm[[#This Row],[Employee Last Name]])),$B$5,"")</f>
        <v/>
      </c>
      <c r="AD52" s="120" t="str">
        <f>IF(NOT(ISBLANK(VerificationForm[[#This Row],[Employee Last Name]])),CONCATENATE(VerificationForm[[#This Row],[Employee First Name]]," ",VerificationForm[[#This Row],[Employee Last Name]]),"")</f>
        <v/>
      </c>
      <c r="AE52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  <c r="AF52" s="163"/>
      <c r="AG52" s="163"/>
      <c r="AH52" s="163"/>
      <c r="AI52" s="163"/>
      <c r="AJ52" s="163"/>
      <c r="AK52" s="163"/>
      <c r="AL52" s="163"/>
      <c r="AM52" s="163"/>
      <c r="AN52" s="163"/>
      <c r="AO52" s="163"/>
      <c r="AP52" s="163"/>
      <c r="AQ52" s="163"/>
      <c r="AR52" s="163"/>
      <c r="AS52" s="163"/>
      <c r="AT52" s="163"/>
      <c r="AU52" s="163"/>
      <c r="AV52" s="163"/>
      <c r="AW52" s="163"/>
      <c r="AX52" s="163"/>
      <c r="AY52" s="163"/>
      <c r="AZ52" s="163"/>
      <c r="BA52" s="163"/>
      <c r="BB52" s="163"/>
      <c r="BC52" s="163"/>
      <c r="BD52" s="163"/>
      <c r="BE52" s="163"/>
      <c r="BF52" s="163"/>
      <c r="BG52" s="163"/>
      <c r="BH52" s="163"/>
      <c r="BI52" s="163"/>
      <c r="BJ52" s="163"/>
      <c r="BK52" s="163"/>
      <c r="BL52" s="163"/>
      <c r="BM52" s="163"/>
      <c r="BN52" s="163"/>
      <c r="BO52" s="163"/>
      <c r="BP52" s="163"/>
      <c r="BQ52" s="163"/>
      <c r="BR52" s="163"/>
      <c r="BS52" s="163"/>
      <c r="BT52" s="163"/>
      <c r="BU52" s="163"/>
      <c r="BV52" s="163"/>
      <c r="BW52" s="163"/>
      <c r="BX52" s="163"/>
      <c r="BY52" s="163"/>
      <c r="BZ52" s="163"/>
      <c r="CA52" s="163"/>
      <c r="CB52" s="163"/>
      <c r="CC52" s="163"/>
      <c r="CD52" s="163"/>
      <c r="CE52" s="163"/>
      <c r="CF52" s="163"/>
      <c r="CG52" s="163"/>
      <c r="CH52" s="163"/>
      <c r="CI52" s="163"/>
      <c r="CJ52" s="163"/>
      <c r="CK52" s="163"/>
      <c r="CL52" s="163"/>
      <c r="CM52" s="163"/>
      <c r="CN52" s="163"/>
      <c r="CO52" s="163"/>
      <c r="CP52" s="163"/>
      <c r="CQ52" s="163"/>
      <c r="CR52" s="163"/>
      <c r="CS52" s="163"/>
      <c r="CT52" s="163"/>
      <c r="CU52" s="163"/>
      <c r="CV52" s="163"/>
      <c r="CW52" s="163"/>
      <c r="CX52" s="163"/>
      <c r="CY52" s="163"/>
      <c r="CZ52" s="163"/>
      <c r="DA52" s="163"/>
      <c r="DB52" s="163"/>
      <c r="DC52" s="163"/>
      <c r="DD52" s="163"/>
      <c r="DE52" s="163"/>
      <c r="DF52" s="163"/>
      <c r="DG52" s="163"/>
      <c r="DH52" s="163"/>
      <c r="DI52" s="163"/>
      <c r="DJ52" s="163"/>
      <c r="DK52" s="163"/>
      <c r="DL52" s="163"/>
      <c r="DM52" s="163"/>
      <c r="DN52" s="163"/>
      <c r="DO52" s="163"/>
      <c r="DP52" s="163"/>
      <c r="DQ52" s="163"/>
      <c r="DR52" s="163"/>
      <c r="DS52" s="163"/>
      <c r="DT52" s="163"/>
      <c r="DU52" s="163"/>
      <c r="DV52" s="163"/>
      <c r="DW52" s="163"/>
      <c r="DX52" s="163"/>
      <c r="DY52" s="163"/>
      <c r="DZ52" s="163"/>
      <c r="EA52" s="163"/>
      <c r="EB52" s="163"/>
      <c r="EC52" s="163"/>
      <c r="ED52" s="163"/>
      <c r="EE52" s="163"/>
      <c r="EF52" s="163"/>
      <c r="EG52" s="163"/>
      <c r="EH52" s="163"/>
      <c r="EI52" s="163"/>
      <c r="EJ52" s="163"/>
      <c r="EK52" s="163"/>
      <c r="EL52" s="163"/>
      <c r="EM52" s="163"/>
      <c r="EN52" s="163"/>
      <c r="EO52" s="163"/>
      <c r="EP52" s="163"/>
      <c r="EQ52" s="163"/>
      <c r="ER52" s="163"/>
      <c r="ES52" s="163"/>
      <c r="ET52" s="163"/>
      <c r="EU52" s="163"/>
      <c r="EV52" s="163"/>
      <c r="EW52" s="163"/>
      <c r="EX52" s="163"/>
      <c r="EY52" s="163"/>
      <c r="EZ52" s="163"/>
      <c r="FA52" s="163"/>
      <c r="FB52" s="163"/>
      <c r="FC52" s="163"/>
      <c r="FD52" s="163"/>
      <c r="FE52" s="163"/>
      <c r="FF52" s="163"/>
      <c r="FG52" s="163"/>
      <c r="FH52" s="163"/>
      <c r="FI52" s="163"/>
      <c r="FJ52" s="163"/>
      <c r="FK52" s="163"/>
      <c r="FL52" s="163"/>
      <c r="FM52" s="163"/>
      <c r="FN52" s="163"/>
      <c r="FO52" s="163"/>
      <c r="FP52" s="163"/>
      <c r="FQ52" s="163"/>
      <c r="FR52" s="163"/>
      <c r="FS52" s="163"/>
      <c r="FT52" s="163"/>
      <c r="FU52" s="163"/>
      <c r="FV52" s="163"/>
      <c r="FW52" s="163"/>
      <c r="FX52" s="163"/>
      <c r="FY52" s="163"/>
      <c r="FZ52" s="163"/>
      <c r="GA52" s="163"/>
      <c r="GB52" s="163"/>
      <c r="GC52" s="163"/>
      <c r="GD52" s="163"/>
      <c r="GE52" s="163"/>
      <c r="GF52" s="163"/>
      <c r="GG52" s="163"/>
      <c r="GH52" s="163"/>
      <c r="GI52" s="163"/>
      <c r="GJ52" s="163"/>
      <c r="GK52" s="163"/>
    </row>
    <row r="53" spans="1:193" s="164" customFormat="1" ht="18" customHeight="1">
      <c r="A53" s="135"/>
      <c r="B53" s="136"/>
      <c r="C53" s="136"/>
      <c r="D53" s="136"/>
      <c r="E53" s="136"/>
      <c r="F53" s="145"/>
      <c r="G53" s="145"/>
      <c r="H53" s="145"/>
      <c r="I53" s="145"/>
      <c r="J53" s="146"/>
      <c r="K53" s="147">
        <f>SUM(VerificationForm[[#This Row],[Certification Fee
(if applicable)]:[Textbooks/ Manuals Fees
(if applicable)]])</f>
        <v>0</v>
      </c>
      <c r="L53" s="148"/>
      <c r="M53" s="148"/>
      <c r="N53" s="143"/>
      <c r="O53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53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53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53" s="119" t="str">
        <f>IF(OR(ISBLANK($B$5),ISBLANK(VerificationForm[[#This Row],[Employee First Name]])),"",
_xlfn.XLOOKUP($B$5,Table6[COUNTY],Table6[DED REGION]))</f>
        <v/>
      </c>
      <c r="S53" s="119" t="str">
        <f>IF(OR(ISBLANK($B$5),ISBLANK(VerificationForm[[#This Row],[Employee First Name]])),"",
_xlfn.XLOOKUP($B$5,Table6[COUNTY],Table6[Points]))</f>
        <v/>
      </c>
      <c r="T53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53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53" s="156" t="str">
        <f>IF(VerificationForm[[#This Row],[Wage Increase to Training Cost Score]]="","",SUM(VerificationForm[[#This Row],[County Economic Distress Score]:[Wage Increase to Training Cost Score]]))</f>
        <v/>
      </c>
      <c r="W53" s="161"/>
      <c r="X53" s="161"/>
      <c r="Y53" s="162"/>
      <c r="Z53" s="117" t="str">
        <f>IF(NOT(ISBLANK(VerificationForm[[#This Row],[Employee First Name]])),#REF!,"")</f>
        <v/>
      </c>
      <c r="AA53" s="118" t="str">
        <f>IF(NOT(ISBLANK(VerificationForm[[#This Row],[Employee First Name]])),$B$2,"")</f>
        <v/>
      </c>
      <c r="AB53" s="119" t="str">
        <f>IF(NOT(ISBLANK(VerificationForm[[#This Row],[Employee First Name]])),$B$4,"")</f>
        <v/>
      </c>
      <c r="AC53" s="119" t="str">
        <f>IF(NOT(ISBLANK(VerificationForm[[#This Row],[Employee Last Name]])),$B$5,"")</f>
        <v/>
      </c>
      <c r="AD53" s="120" t="str">
        <f>IF(NOT(ISBLANK(VerificationForm[[#This Row],[Employee Last Name]])),CONCATENATE(VerificationForm[[#This Row],[Employee First Name]]," ",VerificationForm[[#This Row],[Employee Last Name]]),"")</f>
        <v/>
      </c>
      <c r="AE53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  <c r="AF53" s="163"/>
      <c r="AG53" s="163"/>
      <c r="AH53" s="163"/>
      <c r="AI53" s="163"/>
      <c r="AJ53" s="163"/>
      <c r="AK53" s="163"/>
      <c r="AL53" s="163"/>
      <c r="AM53" s="163"/>
      <c r="AN53" s="163"/>
      <c r="AO53" s="163"/>
      <c r="AP53" s="163"/>
      <c r="AQ53" s="163"/>
      <c r="AR53" s="163"/>
      <c r="AS53" s="163"/>
      <c r="AT53" s="163"/>
      <c r="AU53" s="163"/>
      <c r="AV53" s="163"/>
      <c r="AW53" s="163"/>
      <c r="AX53" s="163"/>
      <c r="AY53" s="163"/>
      <c r="AZ53" s="163"/>
      <c r="BA53" s="163"/>
      <c r="BB53" s="163"/>
      <c r="BC53" s="163"/>
      <c r="BD53" s="163"/>
      <c r="BE53" s="163"/>
      <c r="BF53" s="163"/>
      <c r="BG53" s="163"/>
      <c r="BH53" s="163"/>
      <c r="BI53" s="163"/>
      <c r="BJ53" s="163"/>
      <c r="BK53" s="163"/>
      <c r="BL53" s="163"/>
      <c r="BM53" s="163"/>
      <c r="BN53" s="163"/>
      <c r="BO53" s="163"/>
      <c r="BP53" s="163"/>
      <c r="BQ53" s="163"/>
      <c r="BR53" s="163"/>
      <c r="BS53" s="163"/>
      <c r="BT53" s="163"/>
      <c r="BU53" s="163"/>
      <c r="BV53" s="163"/>
      <c r="BW53" s="163"/>
      <c r="BX53" s="163"/>
      <c r="BY53" s="163"/>
      <c r="BZ53" s="163"/>
      <c r="CA53" s="163"/>
      <c r="CB53" s="163"/>
      <c r="CC53" s="163"/>
      <c r="CD53" s="163"/>
      <c r="CE53" s="163"/>
      <c r="CF53" s="163"/>
      <c r="CG53" s="163"/>
      <c r="CH53" s="163"/>
      <c r="CI53" s="163"/>
      <c r="CJ53" s="163"/>
      <c r="CK53" s="163"/>
      <c r="CL53" s="163"/>
      <c r="CM53" s="163"/>
      <c r="CN53" s="163"/>
      <c r="CO53" s="163"/>
      <c r="CP53" s="163"/>
      <c r="CQ53" s="163"/>
      <c r="CR53" s="163"/>
      <c r="CS53" s="163"/>
      <c r="CT53" s="163"/>
      <c r="CU53" s="163"/>
      <c r="CV53" s="163"/>
      <c r="CW53" s="163"/>
      <c r="CX53" s="163"/>
      <c r="CY53" s="163"/>
      <c r="CZ53" s="163"/>
      <c r="DA53" s="163"/>
      <c r="DB53" s="163"/>
      <c r="DC53" s="163"/>
      <c r="DD53" s="163"/>
      <c r="DE53" s="163"/>
      <c r="DF53" s="163"/>
      <c r="DG53" s="163"/>
      <c r="DH53" s="163"/>
      <c r="DI53" s="163"/>
      <c r="DJ53" s="163"/>
      <c r="DK53" s="163"/>
      <c r="DL53" s="163"/>
      <c r="DM53" s="163"/>
      <c r="DN53" s="163"/>
      <c r="DO53" s="163"/>
      <c r="DP53" s="163"/>
      <c r="DQ53" s="163"/>
      <c r="DR53" s="163"/>
      <c r="DS53" s="163"/>
      <c r="DT53" s="163"/>
      <c r="DU53" s="163"/>
      <c r="DV53" s="163"/>
      <c r="DW53" s="163"/>
      <c r="DX53" s="163"/>
      <c r="DY53" s="163"/>
      <c r="DZ53" s="163"/>
      <c r="EA53" s="163"/>
      <c r="EB53" s="163"/>
      <c r="EC53" s="163"/>
      <c r="ED53" s="163"/>
      <c r="EE53" s="163"/>
      <c r="EF53" s="163"/>
      <c r="EG53" s="163"/>
      <c r="EH53" s="163"/>
      <c r="EI53" s="163"/>
      <c r="EJ53" s="163"/>
      <c r="EK53" s="163"/>
      <c r="EL53" s="163"/>
      <c r="EM53" s="163"/>
      <c r="EN53" s="163"/>
      <c r="EO53" s="163"/>
      <c r="EP53" s="163"/>
      <c r="EQ53" s="163"/>
      <c r="ER53" s="163"/>
      <c r="ES53" s="163"/>
      <c r="ET53" s="163"/>
      <c r="EU53" s="163"/>
      <c r="EV53" s="163"/>
      <c r="EW53" s="163"/>
      <c r="EX53" s="163"/>
      <c r="EY53" s="163"/>
      <c r="EZ53" s="163"/>
      <c r="FA53" s="163"/>
      <c r="FB53" s="163"/>
      <c r="FC53" s="163"/>
      <c r="FD53" s="163"/>
      <c r="FE53" s="163"/>
      <c r="FF53" s="163"/>
      <c r="FG53" s="163"/>
      <c r="FH53" s="163"/>
      <c r="FI53" s="163"/>
      <c r="FJ53" s="163"/>
      <c r="FK53" s="163"/>
      <c r="FL53" s="163"/>
      <c r="FM53" s="163"/>
      <c r="FN53" s="163"/>
      <c r="FO53" s="163"/>
      <c r="FP53" s="163"/>
      <c r="FQ53" s="163"/>
      <c r="FR53" s="163"/>
      <c r="FS53" s="163"/>
      <c r="FT53" s="163"/>
      <c r="FU53" s="163"/>
      <c r="FV53" s="163"/>
      <c r="FW53" s="163"/>
      <c r="FX53" s="163"/>
      <c r="FY53" s="163"/>
      <c r="FZ53" s="163"/>
      <c r="GA53" s="163"/>
      <c r="GB53" s="163"/>
      <c r="GC53" s="163"/>
      <c r="GD53" s="163"/>
      <c r="GE53" s="163"/>
      <c r="GF53" s="163"/>
      <c r="GG53" s="163"/>
      <c r="GH53" s="163"/>
      <c r="GI53" s="163"/>
      <c r="GJ53" s="163"/>
      <c r="GK53" s="163"/>
    </row>
    <row r="54" spans="1:193" s="164" customFormat="1" ht="18" customHeight="1">
      <c r="A54" s="135"/>
      <c r="B54" s="136"/>
      <c r="C54" s="136"/>
      <c r="D54" s="136"/>
      <c r="E54" s="136"/>
      <c r="F54" s="145"/>
      <c r="G54" s="145"/>
      <c r="H54" s="145"/>
      <c r="I54" s="145"/>
      <c r="J54" s="146"/>
      <c r="K54" s="147">
        <f>SUM(VerificationForm[[#This Row],[Certification Fee
(if applicable)]:[Textbooks/ Manuals Fees
(if applicable)]])</f>
        <v>0</v>
      </c>
      <c r="L54" s="148"/>
      <c r="M54" s="148"/>
      <c r="N54" s="143"/>
      <c r="O54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54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54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54" s="119" t="str">
        <f>IF(OR(ISBLANK($B$5),ISBLANK(VerificationForm[[#This Row],[Employee First Name]])),"",
_xlfn.XLOOKUP($B$5,Table6[COUNTY],Table6[DED REGION]))</f>
        <v/>
      </c>
      <c r="S54" s="119" t="str">
        <f>IF(OR(ISBLANK($B$5),ISBLANK(VerificationForm[[#This Row],[Employee First Name]])),"",
_xlfn.XLOOKUP($B$5,Table6[COUNTY],Table6[Points]))</f>
        <v/>
      </c>
      <c r="T54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54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54" s="156" t="str">
        <f>IF(VerificationForm[[#This Row],[Wage Increase to Training Cost Score]]="","",SUM(VerificationForm[[#This Row],[County Economic Distress Score]:[Wage Increase to Training Cost Score]]))</f>
        <v/>
      </c>
      <c r="W54" s="161"/>
      <c r="X54" s="161"/>
      <c r="Y54" s="162"/>
      <c r="Z54" s="117" t="str">
        <f>IF(NOT(ISBLANK(VerificationForm[[#This Row],[Employee First Name]])),#REF!,"")</f>
        <v/>
      </c>
      <c r="AA54" s="118" t="str">
        <f>IF(NOT(ISBLANK(VerificationForm[[#This Row],[Employee First Name]])),$B$2,"")</f>
        <v/>
      </c>
      <c r="AB54" s="119" t="str">
        <f>IF(NOT(ISBLANK(VerificationForm[[#This Row],[Employee First Name]])),$B$4,"")</f>
        <v/>
      </c>
      <c r="AC54" s="119" t="str">
        <f>IF(NOT(ISBLANK(VerificationForm[[#This Row],[Employee Last Name]])),$B$5,"")</f>
        <v/>
      </c>
      <c r="AD54" s="120" t="str">
        <f>IF(NOT(ISBLANK(VerificationForm[[#This Row],[Employee Last Name]])),CONCATENATE(VerificationForm[[#This Row],[Employee First Name]]," ",VerificationForm[[#This Row],[Employee Last Name]]),"")</f>
        <v/>
      </c>
      <c r="AE54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  <c r="AF54" s="163"/>
      <c r="AG54" s="163"/>
      <c r="AH54" s="163"/>
      <c r="AI54" s="163"/>
      <c r="AJ54" s="163"/>
      <c r="AK54" s="163"/>
      <c r="AL54" s="163"/>
      <c r="AM54" s="163"/>
      <c r="AN54" s="163"/>
      <c r="AO54" s="163"/>
      <c r="AP54" s="163"/>
      <c r="AQ54" s="163"/>
      <c r="AR54" s="163"/>
      <c r="AS54" s="163"/>
      <c r="AT54" s="163"/>
      <c r="AU54" s="163"/>
      <c r="AV54" s="163"/>
      <c r="AW54" s="163"/>
      <c r="AX54" s="163"/>
      <c r="AY54" s="163"/>
      <c r="AZ54" s="163"/>
      <c r="BA54" s="163"/>
      <c r="BB54" s="163"/>
      <c r="BC54" s="163"/>
      <c r="BD54" s="163"/>
      <c r="BE54" s="163"/>
      <c r="BF54" s="163"/>
      <c r="BG54" s="163"/>
      <c r="BH54" s="163"/>
      <c r="BI54" s="163"/>
      <c r="BJ54" s="163"/>
      <c r="BK54" s="163"/>
      <c r="BL54" s="163"/>
      <c r="BM54" s="163"/>
      <c r="BN54" s="163"/>
      <c r="BO54" s="163"/>
      <c r="BP54" s="163"/>
      <c r="BQ54" s="163"/>
      <c r="BR54" s="163"/>
      <c r="BS54" s="163"/>
      <c r="BT54" s="163"/>
      <c r="BU54" s="163"/>
      <c r="BV54" s="163"/>
      <c r="BW54" s="163"/>
      <c r="BX54" s="163"/>
      <c r="BY54" s="163"/>
      <c r="BZ54" s="163"/>
      <c r="CA54" s="163"/>
      <c r="CB54" s="163"/>
      <c r="CC54" s="163"/>
      <c r="CD54" s="163"/>
      <c r="CE54" s="163"/>
      <c r="CF54" s="163"/>
      <c r="CG54" s="163"/>
      <c r="CH54" s="163"/>
      <c r="CI54" s="163"/>
      <c r="CJ54" s="163"/>
      <c r="CK54" s="163"/>
      <c r="CL54" s="163"/>
      <c r="CM54" s="163"/>
      <c r="CN54" s="163"/>
      <c r="CO54" s="163"/>
      <c r="CP54" s="163"/>
      <c r="CQ54" s="163"/>
      <c r="CR54" s="163"/>
      <c r="CS54" s="163"/>
      <c r="CT54" s="163"/>
      <c r="CU54" s="163"/>
      <c r="CV54" s="163"/>
      <c r="CW54" s="163"/>
      <c r="CX54" s="163"/>
      <c r="CY54" s="163"/>
      <c r="CZ54" s="163"/>
      <c r="DA54" s="163"/>
      <c r="DB54" s="163"/>
      <c r="DC54" s="163"/>
      <c r="DD54" s="163"/>
      <c r="DE54" s="163"/>
      <c r="DF54" s="163"/>
      <c r="DG54" s="163"/>
      <c r="DH54" s="163"/>
      <c r="DI54" s="163"/>
      <c r="DJ54" s="163"/>
      <c r="DK54" s="163"/>
      <c r="DL54" s="163"/>
      <c r="DM54" s="163"/>
      <c r="DN54" s="163"/>
      <c r="DO54" s="163"/>
      <c r="DP54" s="163"/>
      <c r="DQ54" s="163"/>
      <c r="DR54" s="163"/>
      <c r="DS54" s="163"/>
      <c r="DT54" s="163"/>
      <c r="DU54" s="163"/>
      <c r="DV54" s="163"/>
      <c r="DW54" s="163"/>
      <c r="DX54" s="163"/>
      <c r="DY54" s="163"/>
      <c r="DZ54" s="163"/>
      <c r="EA54" s="163"/>
      <c r="EB54" s="163"/>
      <c r="EC54" s="163"/>
      <c r="ED54" s="163"/>
      <c r="EE54" s="163"/>
      <c r="EF54" s="163"/>
      <c r="EG54" s="163"/>
      <c r="EH54" s="163"/>
      <c r="EI54" s="163"/>
      <c r="EJ54" s="163"/>
      <c r="EK54" s="163"/>
      <c r="EL54" s="163"/>
      <c r="EM54" s="163"/>
      <c r="EN54" s="163"/>
      <c r="EO54" s="163"/>
      <c r="EP54" s="163"/>
      <c r="EQ54" s="163"/>
      <c r="ER54" s="163"/>
      <c r="ES54" s="163"/>
      <c r="ET54" s="163"/>
      <c r="EU54" s="163"/>
      <c r="EV54" s="163"/>
      <c r="EW54" s="163"/>
      <c r="EX54" s="163"/>
      <c r="EY54" s="163"/>
      <c r="EZ54" s="163"/>
      <c r="FA54" s="163"/>
      <c r="FB54" s="163"/>
      <c r="FC54" s="163"/>
      <c r="FD54" s="163"/>
      <c r="FE54" s="163"/>
      <c r="FF54" s="163"/>
      <c r="FG54" s="163"/>
      <c r="FH54" s="163"/>
      <c r="FI54" s="163"/>
      <c r="FJ54" s="163"/>
      <c r="FK54" s="163"/>
      <c r="FL54" s="163"/>
      <c r="FM54" s="163"/>
      <c r="FN54" s="163"/>
      <c r="FO54" s="163"/>
      <c r="FP54" s="163"/>
      <c r="FQ54" s="163"/>
      <c r="FR54" s="163"/>
      <c r="FS54" s="163"/>
      <c r="FT54" s="163"/>
      <c r="FU54" s="163"/>
      <c r="FV54" s="163"/>
      <c r="FW54" s="163"/>
      <c r="FX54" s="163"/>
      <c r="FY54" s="163"/>
      <c r="FZ54" s="163"/>
      <c r="GA54" s="163"/>
      <c r="GB54" s="163"/>
      <c r="GC54" s="163"/>
      <c r="GD54" s="163"/>
      <c r="GE54" s="163"/>
      <c r="GF54" s="163"/>
      <c r="GG54" s="163"/>
      <c r="GH54" s="163"/>
      <c r="GI54" s="163"/>
      <c r="GJ54" s="163"/>
      <c r="GK54" s="163"/>
    </row>
    <row r="55" spans="1:193" s="164" customFormat="1" ht="18" customHeight="1">
      <c r="A55" s="135"/>
      <c r="B55" s="136"/>
      <c r="C55" s="136"/>
      <c r="D55" s="136"/>
      <c r="E55" s="136"/>
      <c r="F55" s="145"/>
      <c r="G55" s="145"/>
      <c r="H55" s="145"/>
      <c r="I55" s="145"/>
      <c r="J55" s="146"/>
      <c r="K55" s="147">
        <f>SUM(VerificationForm[[#This Row],[Certification Fee
(if applicable)]:[Textbooks/ Manuals Fees
(if applicable)]])</f>
        <v>0</v>
      </c>
      <c r="L55" s="148"/>
      <c r="M55" s="148"/>
      <c r="N55" s="143"/>
      <c r="O55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55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55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55" s="119" t="str">
        <f>IF(OR(ISBLANK($B$5),ISBLANK(VerificationForm[[#This Row],[Employee First Name]])),"",
_xlfn.XLOOKUP($B$5,Table6[COUNTY],Table6[DED REGION]))</f>
        <v/>
      </c>
      <c r="S55" s="119" t="str">
        <f>IF(OR(ISBLANK($B$5),ISBLANK(VerificationForm[[#This Row],[Employee First Name]])),"",
_xlfn.XLOOKUP($B$5,Table6[COUNTY],Table6[Points]))</f>
        <v/>
      </c>
      <c r="T55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55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55" s="156" t="str">
        <f>IF(VerificationForm[[#This Row],[Wage Increase to Training Cost Score]]="","",SUM(VerificationForm[[#This Row],[County Economic Distress Score]:[Wage Increase to Training Cost Score]]))</f>
        <v/>
      </c>
      <c r="W55" s="161"/>
      <c r="X55" s="161"/>
      <c r="Y55" s="162"/>
      <c r="Z55" s="117" t="str">
        <f>IF(NOT(ISBLANK(VerificationForm[[#This Row],[Employee First Name]])),#REF!,"")</f>
        <v/>
      </c>
      <c r="AA55" s="118" t="str">
        <f>IF(NOT(ISBLANK(VerificationForm[[#This Row],[Employee First Name]])),$B$2,"")</f>
        <v/>
      </c>
      <c r="AB55" s="119" t="str">
        <f>IF(NOT(ISBLANK(VerificationForm[[#This Row],[Employee First Name]])),$B$4,"")</f>
        <v/>
      </c>
      <c r="AC55" s="119" t="str">
        <f>IF(NOT(ISBLANK(VerificationForm[[#This Row],[Employee Last Name]])),$B$5,"")</f>
        <v/>
      </c>
      <c r="AD55" s="120" t="str">
        <f>IF(NOT(ISBLANK(VerificationForm[[#This Row],[Employee Last Name]])),CONCATENATE(VerificationForm[[#This Row],[Employee First Name]]," ",VerificationForm[[#This Row],[Employee Last Name]]),"")</f>
        <v/>
      </c>
      <c r="AE55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  <c r="AF55" s="163"/>
      <c r="AG55" s="163"/>
      <c r="AH55" s="163"/>
      <c r="AI55" s="163"/>
      <c r="AJ55" s="163"/>
      <c r="AK55" s="163"/>
      <c r="AL55" s="163"/>
      <c r="AM55" s="163"/>
      <c r="AN55" s="163"/>
      <c r="AO55" s="163"/>
      <c r="AP55" s="163"/>
      <c r="AQ55" s="163"/>
      <c r="AR55" s="163"/>
      <c r="AS55" s="163"/>
      <c r="AT55" s="163"/>
      <c r="AU55" s="163"/>
      <c r="AV55" s="163"/>
      <c r="AW55" s="163"/>
      <c r="AX55" s="163"/>
      <c r="AY55" s="163"/>
      <c r="AZ55" s="163"/>
      <c r="BA55" s="163"/>
      <c r="BB55" s="163"/>
      <c r="BC55" s="163"/>
      <c r="BD55" s="163"/>
      <c r="BE55" s="163"/>
      <c r="BF55" s="163"/>
      <c r="BG55" s="163"/>
      <c r="BH55" s="163"/>
      <c r="BI55" s="163"/>
      <c r="BJ55" s="163"/>
      <c r="BK55" s="163"/>
      <c r="BL55" s="163"/>
      <c r="BM55" s="163"/>
      <c r="BN55" s="163"/>
      <c r="BO55" s="163"/>
      <c r="BP55" s="163"/>
      <c r="BQ55" s="163"/>
      <c r="BR55" s="163"/>
      <c r="BS55" s="163"/>
      <c r="BT55" s="163"/>
      <c r="BU55" s="163"/>
      <c r="BV55" s="163"/>
      <c r="BW55" s="163"/>
      <c r="BX55" s="163"/>
      <c r="BY55" s="163"/>
      <c r="BZ55" s="163"/>
      <c r="CA55" s="163"/>
      <c r="CB55" s="163"/>
      <c r="CC55" s="163"/>
      <c r="CD55" s="163"/>
      <c r="CE55" s="163"/>
      <c r="CF55" s="163"/>
      <c r="CG55" s="163"/>
      <c r="CH55" s="163"/>
      <c r="CI55" s="163"/>
      <c r="CJ55" s="163"/>
      <c r="CK55" s="163"/>
      <c r="CL55" s="163"/>
      <c r="CM55" s="163"/>
      <c r="CN55" s="163"/>
      <c r="CO55" s="163"/>
      <c r="CP55" s="163"/>
      <c r="CQ55" s="163"/>
      <c r="CR55" s="163"/>
      <c r="CS55" s="163"/>
      <c r="CT55" s="163"/>
      <c r="CU55" s="163"/>
      <c r="CV55" s="163"/>
      <c r="CW55" s="163"/>
      <c r="CX55" s="163"/>
      <c r="CY55" s="163"/>
      <c r="CZ55" s="163"/>
      <c r="DA55" s="163"/>
      <c r="DB55" s="163"/>
      <c r="DC55" s="163"/>
      <c r="DD55" s="163"/>
      <c r="DE55" s="163"/>
      <c r="DF55" s="163"/>
      <c r="DG55" s="163"/>
      <c r="DH55" s="163"/>
      <c r="DI55" s="163"/>
      <c r="DJ55" s="163"/>
      <c r="DK55" s="163"/>
      <c r="DL55" s="163"/>
      <c r="DM55" s="163"/>
      <c r="DN55" s="163"/>
      <c r="DO55" s="163"/>
      <c r="DP55" s="163"/>
      <c r="DQ55" s="163"/>
      <c r="DR55" s="163"/>
      <c r="DS55" s="163"/>
      <c r="DT55" s="163"/>
      <c r="DU55" s="163"/>
      <c r="DV55" s="163"/>
      <c r="DW55" s="163"/>
      <c r="DX55" s="163"/>
      <c r="DY55" s="163"/>
      <c r="DZ55" s="163"/>
      <c r="EA55" s="163"/>
      <c r="EB55" s="163"/>
      <c r="EC55" s="163"/>
      <c r="ED55" s="163"/>
      <c r="EE55" s="163"/>
      <c r="EF55" s="163"/>
      <c r="EG55" s="163"/>
      <c r="EH55" s="163"/>
      <c r="EI55" s="163"/>
      <c r="EJ55" s="163"/>
      <c r="EK55" s="163"/>
      <c r="EL55" s="163"/>
      <c r="EM55" s="163"/>
      <c r="EN55" s="163"/>
      <c r="EO55" s="163"/>
      <c r="EP55" s="163"/>
      <c r="EQ55" s="163"/>
      <c r="ER55" s="163"/>
      <c r="ES55" s="163"/>
      <c r="ET55" s="163"/>
      <c r="EU55" s="163"/>
      <c r="EV55" s="163"/>
      <c r="EW55" s="163"/>
      <c r="EX55" s="163"/>
      <c r="EY55" s="163"/>
      <c r="EZ55" s="163"/>
      <c r="FA55" s="163"/>
      <c r="FB55" s="163"/>
      <c r="FC55" s="163"/>
      <c r="FD55" s="163"/>
      <c r="FE55" s="163"/>
      <c r="FF55" s="163"/>
      <c r="FG55" s="163"/>
      <c r="FH55" s="163"/>
      <c r="FI55" s="163"/>
      <c r="FJ55" s="163"/>
      <c r="FK55" s="163"/>
      <c r="FL55" s="163"/>
      <c r="FM55" s="163"/>
      <c r="FN55" s="163"/>
      <c r="FO55" s="163"/>
      <c r="FP55" s="163"/>
      <c r="FQ55" s="163"/>
      <c r="FR55" s="163"/>
      <c r="FS55" s="163"/>
      <c r="FT55" s="163"/>
      <c r="FU55" s="163"/>
      <c r="FV55" s="163"/>
      <c r="FW55" s="163"/>
      <c r="FX55" s="163"/>
      <c r="FY55" s="163"/>
      <c r="FZ55" s="163"/>
      <c r="GA55" s="163"/>
      <c r="GB55" s="163"/>
      <c r="GC55" s="163"/>
      <c r="GD55" s="163"/>
      <c r="GE55" s="163"/>
      <c r="GF55" s="163"/>
      <c r="GG55" s="163"/>
      <c r="GH55" s="163"/>
      <c r="GI55" s="163"/>
      <c r="GJ55" s="163"/>
      <c r="GK55" s="163"/>
    </row>
    <row r="56" spans="1:193" s="164" customFormat="1" ht="18" customHeight="1">
      <c r="A56" s="135"/>
      <c r="B56" s="136"/>
      <c r="C56" s="136"/>
      <c r="D56" s="136"/>
      <c r="E56" s="136"/>
      <c r="F56" s="145"/>
      <c r="G56" s="145"/>
      <c r="H56" s="145"/>
      <c r="I56" s="145"/>
      <c r="J56" s="146"/>
      <c r="K56" s="147">
        <f>SUM(VerificationForm[[#This Row],[Certification Fee
(if applicable)]:[Textbooks/ Manuals Fees
(if applicable)]])</f>
        <v>0</v>
      </c>
      <c r="L56" s="148"/>
      <c r="M56" s="148"/>
      <c r="N56" s="143"/>
      <c r="O56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56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56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56" s="119" t="str">
        <f>IF(OR(ISBLANK($B$5),ISBLANK(VerificationForm[[#This Row],[Employee First Name]])),"",
_xlfn.XLOOKUP($B$5,Table6[COUNTY],Table6[DED REGION]))</f>
        <v/>
      </c>
      <c r="S56" s="119" t="str">
        <f>IF(OR(ISBLANK($B$5),ISBLANK(VerificationForm[[#This Row],[Employee First Name]])),"",
_xlfn.XLOOKUP($B$5,Table6[COUNTY],Table6[Points]))</f>
        <v/>
      </c>
      <c r="T56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56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56" s="156" t="str">
        <f>IF(VerificationForm[[#This Row],[Wage Increase to Training Cost Score]]="","",SUM(VerificationForm[[#This Row],[County Economic Distress Score]:[Wage Increase to Training Cost Score]]))</f>
        <v/>
      </c>
      <c r="W56" s="161"/>
      <c r="X56" s="161"/>
      <c r="Y56" s="162"/>
      <c r="Z56" s="117" t="str">
        <f>IF(NOT(ISBLANK(VerificationForm[[#This Row],[Employee First Name]])),#REF!,"")</f>
        <v/>
      </c>
      <c r="AA56" s="118" t="str">
        <f>IF(NOT(ISBLANK(VerificationForm[[#This Row],[Employee First Name]])),$B$2,"")</f>
        <v/>
      </c>
      <c r="AB56" s="119" t="str">
        <f>IF(NOT(ISBLANK(VerificationForm[[#This Row],[Employee First Name]])),$B$4,"")</f>
        <v/>
      </c>
      <c r="AC56" s="119" t="str">
        <f>IF(NOT(ISBLANK(VerificationForm[[#This Row],[Employee Last Name]])),$B$5,"")</f>
        <v/>
      </c>
      <c r="AD56" s="120" t="str">
        <f>IF(NOT(ISBLANK(VerificationForm[[#This Row],[Employee Last Name]])),CONCATENATE(VerificationForm[[#This Row],[Employee First Name]]," ",VerificationForm[[#This Row],[Employee Last Name]]),"")</f>
        <v/>
      </c>
      <c r="AE56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  <c r="AF56" s="163"/>
      <c r="AG56" s="163"/>
      <c r="AH56" s="163"/>
      <c r="AI56" s="163"/>
      <c r="AJ56" s="163"/>
      <c r="AK56" s="163"/>
      <c r="AL56" s="163"/>
      <c r="AM56" s="163"/>
      <c r="AN56" s="163"/>
      <c r="AO56" s="163"/>
      <c r="AP56" s="163"/>
      <c r="AQ56" s="163"/>
      <c r="AR56" s="163"/>
      <c r="AS56" s="163"/>
      <c r="AT56" s="163"/>
      <c r="AU56" s="163"/>
      <c r="AV56" s="163"/>
      <c r="AW56" s="163"/>
      <c r="AX56" s="163"/>
      <c r="AY56" s="163"/>
      <c r="AZ56" s="163"/>
      <c r="BA56" s="163"/>
      <c r="BB56" s="163"/>
      <c r="BC56" s="163"/>
      <c r="BD56" s="163"/>
      <c r="BE56" s="163"/>
      <c r="BF56" s="163"/>
      <c r="BG56" s="163"/>
      <c r="BH56" s="163"/>
      <c r="BI56" s="163"/>
      <c r="BJ56" s="163"/>
      <c r="BK56" s="163"/>
      <c r="BL56" s="163"/>
      <c r="BM56" s="163"/>
      <c r="BN56" s="163"/>
      <c r="BO56" s="163"/>
      <c r="BP56" s="163"/>
      <c r="BQ56" s="163"/>
      <c r="BR56" s="163"/>
      <c r="BS56" s="163"/>
      <c r="BT56" s="163"/>
      <c r="BU56" s="163"/>
      <c r="BV56" s="163"/>
      <c r="BW56" s="163"/>
      <c r="BX56" s="163"/>
      <c r="BY56" s="163"/>
      <c r="BZ56" s="163"/>
      <c r="CA56" s="163"/>
      <c r="CB56" s="163"/>
      <c r="CC56" s="163"/>
      <c r="CD56" s="163"/>
      <c r="CE56" s="163"/>
      <c r="CF56" s="163"/>
      <c r="CG56" s="163"/>
      <c r="CH56" s="163"/>
      <c r="CI56" s="163"/>
      <c r="CJ56" s="163"/>
      <c r="CK56" s="163"/>
      <c r="CL56" s="163"/>
      <c r="CM56" s="163"/>
      <c r="CN56" s="163"/>
      <c r="CO56" s="163"/>
      <c r="CP56" s="163"/>
      <c r="CQ56" s="163"/>
      <c r="CR56" s="163"/>
      <c r="CS56" s="163"/>
      <c r="CT56" s="163"/>
      <c r="CU56" s="163"/>
      <c r="CV56" s="163"/>
      <c r="CW56" s="163"/>
      <c r="CX56" s="163"/>
      <c r="CY56" s="163"/>
      <c r="CZ56" s="163"/>
      <c r="DA56" s="163"/>
      <c r="DB56" s="163"/>
      <c r="DC56" s="163"/>
      <c r="DD56" s="163"/>
      <c r="DE56" s="163"/>
      <c r="DF56" s="163"/>
      <c r="DG56" s="163"/>
      <c r="DH56" s="163"/>
      <c r="DI56" s="163"/>
      <c r="DJ56" s="163"/>
      <c r="DK56" s="163"/>
      <c r="DL56" s="163"/>
      <c r="DM56" s="163"/>
      <c r="DN56" s="163"/>
      <c r="DO56" s="163"/>
      <c r="DP56" s="163"/>
      <c r="DQ56" s="163"/>
      <c r="DR56" s="163"/>
      <c r="DS56" s="163"/>
      <c r="DT56" s="163"/>
      <c r="DU56" s="163"/>
      <c r="DV56" s="163"/>
      <c r="DW56" s="163"/>
      <c r="DX56" s="163"/>
      <c r="DY56" s="163"/>
      <c r="DZ56" s="163"/>
      <c r="EA56" s="163"/>
      <c r="EB56" s="163"/>
      <c r="EC56" s="163"/>
      <c r="ED56" s="163"/>
      <c r="EE56" s="163"/>
      <c r="EF56" s="163"/>
      <c r="EG56" s="163"/>
      <c r="EH56" s="163"/>
      <c r="EI56" s="163"/>
      <c r="EJ56" s="163"/>
      <c r="EK56" s="163"/>
      <c r="EL56" s="163"/>
      <c r="EM56" s="163"/>
      <c r="EN56" s="163"/>
      <c r="EO56" s="163"/>
      <c r="EP56" s="163"/>
      <c r="EQ56" s="163"/>
      <c r="ER56" s="163"/>
      <c r="ES56" s="163"/>
      <c r="ET56" s="163"/>
      <c r="EU56" s="163"/>
      <c r="EV56" s="163"/>
      <c r="EW56" s="163"/>
      <c r="EX56" s="163"/>
      <c r="EY56" s="163"/>
      <c r="EZ56" s="163"/>
      <c r="FA56" s="163"/>
      <c r="FB56" s="163"/>
      <c r="FC56" s="163"/>
      <c r="FD56" s="163"/>
      <c r="FE56" s="163"/>
      <c r="FF56" s="163"/>
      <c r="FG56" s="163"/>
      <c r="FH56" s="163"/>
      <c r="FI56" s="163"/>
      <c r="FJ56" s="163"/>
      <c r="FK56" s="163"/>
      <c r="FL56" s="163"/>
      <c r="FM56" s="163"/>
      <c r="FN56" s="163"/>
      <c r="FO56" s="163"/>
      <c r="FP56" s="163"/>
      <c r="FQ56" s="163"/>
      <c r="FR56" s="163"/>
      <c r="FS56" s="163"/>
      <c r="FT56" s="163"/>
      <c r="FU56" s="163"/>
      <c r="FV56" s="163"/>
      <c r="FW56" s="163"/>
      <c r="FX56" s="163"/>
      <c r="FY56" s="163"/>
      <c r="FZ56" s="163"/>
      <c r="GA56" s="163"/>
      <c r="GB56" s="163"/>
      <c r="GC56" s="163"/>
      <c r="GD56" s="163"/>
      <c r="GE56" s="163"/>
      <c r="GF56" s="163"/>
      <c r="GG56" s="163"/>
      <c r="GH56" s="163"/>
      <c r="GI56" s="163"/>
      <c r="GJ56" s="163"/>
      <c r="GK56" s="163"/>
    </row>
    <row r="57" spans="1:193" s="164" customFormat="1" ht="18" customHeight="1">
      <c r="A57" s="135"/>
      <c r="B57" s="136"/>
      <c r="C57" s="136"/>
      <c r="D57" s="136"/>
      <c r="E57" s="136"/>
      <c r="F57" s="145"/>
      <c r="G57" s="145"/>
      <c r="H57" s="145"/>
      <c r="I57" s="145"/>
      <c r="J57" s="146"/>
      <c r="K57" s="147">
        <f>SUM(VerificationForm[[#This Row],[Certification Fee
(if applicable)]:[Textbooks/ Manuals Fees
(if applicable)]])</f>
        <v>0</v>
      </c>
      <c r="L57" s="148"/>
      <c r="M57" s="148"/>
      <c r="N57" s="143"/>
      <c r="O57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57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57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57" s="119" t="str">
        <f>IF(OR(ISBLANK($B$5),ISBLANK(VerificationForm[[#This Row],[Employee First Name]])),"",
_xlfn.XLOOKUP($B$5,Table6[COUNTY],Table6[DED REGION]))</f>
        <v/>
      </c>
      <c r="S57" s="119" t="str">
        <f>IF(OR(ISBLANK($B$5),ISBLANK(VerificationForm[[#This Row],[Employee First Name]])),"",
_xlfn.XLOOKUP($B$5,Table6[COUNTY],Table6[Points]))</f>
        <v/>
      </c>
      <c r="T57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57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57" s="156" t="str">
        <f>IF(VerificationForm[[#This Row],[Wage Increase to Training Cost Score]]="","",SUM(VerificationForm[[#This Row],[County Economic Distress Score]:[Wage Increase to Training Cost Score]]))</f>
        <v/>
      </c>
      <c r="W57" s="161"/>
      <c r="X57" s="161"/>
      <c r="Y57" s="162"/>
      <c r="Z57" s="117" t="str">
        <f>IF(NOT(ISBLANK(VerificationForm[[#This Row],[Employee First Name]])),#REF!,"")</f>
        <v/>
      </c>
      <c r="AA57" s="118" t="str">
        <f>IF(NOT(ISBLANK(VerificationForm[[#This Row],[Employee First Name]])),$B$2,"")</f>
        <v/>
      </c>
      <c r="AB57" s="119" t="str">
        <f>IF(NOT(ISBLANK(VerificationForm[[#This Row],[Employee First Name]])),$B$4,"")</f>
        <v/>
      </c>
      <c r="AC57" s="119" t="str">
        <f>IF(NOT(ISBLANK(VerificationForm[[#This Row],[Employee Last Name]])),$B$5,"")</f>
        <v/>
      </c>
      <c r="AD57" s="120" t="str">
        <f>IF(NOT(ISBLANK(VerificationForm[[#This Row],[Employee Last Name]])),CONCATENATE(VerificationForm[[#This Row],[Employee First Name]]," ",VerificationForm[[#This Row],[Employee Last Name]]),"")</f>
        <v/>
      </c>
      <c r="AE57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  <c r="AF57" s="163"/>
      <c r="AG57" s="163"/>
      <c r="AH57" s="163"/>
      <c r="AI57" s="163"/>
      <c r="AJ57" s="163"/>
      <c r="AK57" s="163"/>
      <c r="AL57" s="163"/>
      <c r="AM57" s="163"/>
      <c r="AN57" s="163"/>
      <c r="AO57" s="163"/>
      <c r="AP57" s="163"/>
      <c r="AQ57" s="163"/>
      <c r="AR57" s="163"/>
      <c r="AS57" s="163"/>
      <c r="AT57" s="163"/>
      <c r="AU57" s="163"/>
      <c r="AV57" s="163"/>
      <c r="AW57" s="163"/>
      <c r="AX57" s="163"/>
      <c r="AY57" s="163"/>
      <c r="AZ57" s="163"/>
      <c r="BA57" s="163"/>
      <c r="BB57" s="163"/>
      <c r="BC57" s="163"/>
      <c r="BD57" s="163"/>
      <c r="BE57" s="163"/>
      <c r="BF57" s="163"/>
      <c r="BG57" s="163"/>
      <c r="BH57" s="163"/>
      <c r="BI57" s="163"/>
      <c r="BJ57" s="163"/>
      <c r="BK57" s="163"/>
      <c r="BL57" s="163"/>
      <c r="BM57" s="163"/>
      <c r="BN57" s="163"/>
      <c r="BO57" s="163"/>
      <c r="BP57" s="163"/>
      <c r="BQ57" s="163"/>
      <c r="BR57" s="163"/>
      <c r="BS57" s="163"/>
      <c r="BT57" s="163"/>
      <c r="BU57" s="163"/>
      <c r="BV57" s="163"/>
      <c r="BW57" s="163"/>
      <c r="BX57" s="163"/>
      <c r="BY57" s="163"/>
      <c r="BZ57" s="163"/>
      <c r="CA57" s="163"/>
      <c r="CB57" s="163"/>
      <c r="CC57" s="163"/>
      <c r="CD57" s="163"/>
      <c r="CE57" s="163"/>
      <c r="CF57" s="163"/>
      <c r="CG57" s="163"/>
      <c r="CH57" s="163"/>
      <c r="CI57" s="163"/>
      <c r="CJ57" s="163"/>
      <c r="CK57" s="163"/>
      <c r="CL57" s="163"/>
      <c r="CM57" s="163"/>
      <c r="CN57" s="163"/>
      <c r="CO57" s="163"/>
      <c r="CP57" s="163"/>
      <c r="CQ57" s="163"/>
      <c r="CR57" s="163"/>
      <c r="CS57" s="163"/>
      <c r="CT57" s="163"/>
      <c r="CU57" s="163"/>
      <c r="CV57" s="163"/>
      <c r="CW57" s="163"/>
      <c r="CX57" s="163"/>
      <c r="CY57" s="163"/>
      <c r="CZ57" s="163"/>
      <c r="DA57" s="163"/>
      <c r="DB57" s="163"/>
      <c r="DC57" s="163"/>
      <c r="DD57" s="163"/>
      <c r="DE57" s="163"/>
      <c r="DF57" s="163"/>
      <c r="DG57" s="163"/>
      <c r="DH57" s="163"/>
      <c r="DI57" s="163"/>
      <c r="DJ57" s="163"/>
      <c r="DK57" s="163"/>
      <c r="DL57" s="163"/>
      <c r="DM57" s="163"/>
      <c r="DN57" s="163"/>
      <c r="DO57" s="163"/>
      <c r="DP57" s="163"/>
      <c r="DQ57" s="163"/>
      <c r="DR57" s="163"/>
      <c r="DS57" s="163"/>
      <c r="DT57" s="163"/>
      <c r="DU57" s="163"/>
      <c r="DV57" s="163"/>
      <c r="DW57" s="163"/>
      <c r="DX57" s="163"/>
      <c r="DY57" s="163"/>
      <c r="DZ57" s="163"/>
      <c r="EA57" s="163"/>
      <c r="EB57" s="163"/>
      <c r="EC57" s="163"/>
      <c r="ED57" s="163"/>
      <c r="EE57" s="163"/>
      <c r="EF57" s="163"/>
      <c r="EG57" s="163"/>
      <c r="EH57" s="163"/>
      <c r="EI57" s="163"/>
      <c r="EJ57" s="163"/>
      <c r="EK57" s="163"/>
      <c r="EL57" s="163"/>
      <c r="EM57" s="163"/>
      <c r="EN57" s="163"/>
      <c r="EO57" s="163"/>
      <c r="EP57" s="163"/>
      <c r="EQ57" s="163"/>
      <c r="ER57" s="163"/>
      <c r="ES57" s="163"/>
      <c r="ET57" s="163"/>
      <c r="EU57" s="163"/>
      <c r="EV57" s="163"/>
      <c r="EW57" s="163"/>
      <c r="EX57" s="163"/>
      <c r="EY57" s="163"/>
      <c r="EZ57" s="163"/>
      <c r="FA57" s="163"/>
      <c r="FB57" s="163"/>
      <c r="FC57" s="163"/>
      <c r="FD57" s="163"/>
      <c r="FE57" s="163"/>
      <c r="FF57" s="163"/>
      <c r="FG57" s="163"/>
      <c r="FH57" s="163"/>
      <c r="FI57" s="163"/>
      <c r="FJ57" s="163"/>
      <c r="FK57" s="163"/>
      <c r="FL57" s="163"/>
      <c r="FM57" s="163"/>
      <c r="FN57" s="163"/>
      <c r="FO57" s="163"/>
      <c r="FP57" s="163"/>
      <c r="FQ57" s="163"/>
      <c r="FR57" s="163"/>
      <c r="FS57" s="163"/>
      <c r="FT57" s="163"/>
      <c r="FU57" s="163"/>
      <c r="FV57" s="163"/>
      <c r="FW57" s="163"/>
      <c r="FX57" s="163"/>
      <c r="FY57" s="163"/>
      <c r="FZ57" s="163"/>
      <c r="GA57" s="163"/>
      <c r="GB57" s="163"/>
      <c r="GC57" s="163"/>
      <c r="GD57" s="163"/>
      <c r="GE57" s="163"/>
      <c r="GF57" s="163"/>
      <c r="GG57" s="163"/>
      <c r="GH57" s="163"/>
      <c r="GI57" s="163"/>
      <c r="GJ57" s="163"/>
      <c r="GK57" s="163"/>
    </row>
    <row r="58" spans="1:193" s="164" customFormat="1" ht="18" customHeight="1">
      <c r="A58" s="135"/>
      <c r="B58" s="136"/>
      <c r="C58" s="136"/>
      <c r="D58" s="136"/>
      <c r="E58" s="136"/>
      <c r="F58" s="145"/>
      <c r="G58" s="145"/>
      <c r="H58" s="145"/>
      <c r="I58" s="145"/>
      <c r="J58" s="146"/>
      <c r="K58" s="147">
        <f>SUM(VerificationForm[[#This Row],[Certification Fee
(if applicable)]:[Textbooks/ Manuals Fees
(if applicable)]])</f>
        <v>0</v>
      </c>
      <c r="L58" s="148"/>
      <c r="M58" s="148"/>
      <c r="N58" s="143"/>
      <c r="O58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58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58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58" s="119" t="str">
        <f>IF(OR(ISBLANK($B$5),ISBLANK(VerificationForm[[#This Row],[Employee First Name]])),"",
_xlfn.XLOOKUP($B$5,Table6[COUNTY],Table6[DED REGION]))</f>
        <v/>
      </c>
      <c r="S58" s="119" t="str">
        <f>IF(OR(ISBLANK($B$5),ISBLANK(VerificationForm[[#This Row],[Employee First Name]])),"",
_xlfn.XLOOKUP($B$5,Table6[COUNTY],Table6[Points]))</f>
        <v/>
      </c>
      <c r="T58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58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58" s="156" t="str">
        <f>IF(VerificationForm[[#This Row],[Wage Increase to Training Cost Score]]="","",SUM(VerificationForm[[#This Row],[County Economic Distress Score]:[Wage Increase to Training Cost Score]]))</f>
        <v/>
      </c>
      <c r="W58" s="161"/>
      <c r="X58" s="161"/>
      <c r="Y58" s="162"/>
      <c r="Z58" s="117" t="str">
        <f>IF(NOT(ISBLANK(VerificationForm[[#This Row],[Employee First Name]])),#REF!,"")</f>
        <v/>
      </c>
      <c r="AA58" s="118" t="str">
        <f>IF(NOT(ISBLANK(VerificationForm[[#This Row],[Employee First Name]])),$B$2,"")</f>
        <v/>
      </c>
      <c r="AB58" s="119" t="str">
        <f>IF(NOT(ISBLANK(VerificationForm[[#This Row],[Employee First Name]])),$B$4,"")</f>
        <v/>
      </c>
      <c r="AC58" s="119" t="str">
        <f>IF(NOT(ISBLANK(VerificationForm[[#This Row],[Employee Last Name]])),$B$5,"")</f>
        <v/>
      </c>
      <c r="AD58" s="120" t="str">
        <f>IF(NOT(ISBLANK(VerificationForm[[#This Row],[Employee Last Name]])),CONCATENATE(VerificationForm[[#This Row],[Employee First Name]]," ",VerificationForm[[#This Row],[Employee Last Name]]),"")</f>
        <v/>
      </c>
      <c r="AE58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  <c r="AF58" s="163"/>
      <c r="AG58" s="163"/>
      <c r="AH58" s="163"/>
      <c r="AI58" s="163"/>
      <c r="AJ58" s="163"/>
      <c r="AK58" s="163"/>
      <c r="AL58" s="163"/>
      <c r="AM58" s="163"/>
      <c r="AN58" s="163"/>
      <c r="AO58" s="163"/>
      <c r="AP58" s="163"/>
      <c r="AQ58" s="163"/>
      <c r="AR58" s="163"/>
      <c r="AS58" s="163"/>
      <c r="AT58" s="163"/>
      <c r="AU58" s="163"/>
      <c r="AV58" s="163"/>
      <c r="AW58" s="163"/>
      <c r="AX58" s="163"/>
      <c r="AY58" s="163"/>
      <c r="AZ58" s="163"/>
      <c r="BA58" s="163"/>
      <c r="BB58" s="163"/>
      <c r="BC58" s="163"/>
      <c r="BD58" s="163"/>
      <c r="BE58" s="163"/>
      <c r="BF58" s="163"/>
      <c r="BG58" s="163"/>
      <c r="BH58" s="163"/>
      <c r="BI58" s="163"/>
      <c r="BJ58" s="163"/>
      <c r="BK58" s="163"/>
      <c r="BL58" s="163"/>
      <c r="BM58" s="163"/>
      <c r="BN58" s="163"/>
      <c r="BO58" s="163"/>
      <c r="BP58" s="163"/>
      <c r="BQ58" s="163"/>
      <c r="BR58" s="163"/>
      <c r="BS58" s="163"/>
      <c r="BT58" s="163"/>
      <c r="BU58" s="163"/>
      <c r="BV58" s="163"/>
      <c r="BW58" s="163"/>
      <c r="BX58" s="163"/>
      <c r="BY58" s="163"/>
      <c r="BZ58" s="163"/>
      <c r="CA58" s="163"/>
      <c r="CB58" s="163"/>
      <c r="CC58" s="163"/>
      <c r="CD58" s="163"/>
      <c r="CE58" s="163"/>
      <c r="CF58" s="163"/>
      <c r="CG58" s="163"/>
      <c r="CH58" s="163"/>
      <c r="CI58" s="163"/>
      <c r="CJ58" s="163"/>
      <c r="CK58" s="163"/>
      <c r="CL58" s="163"/>
      <c r="CM58" s="163"/>
      <c r="CN58" s="163"/>
      <c r="CO58" s="163"/>
      <c r="CP58" s="163"/>
      <c r="CQ58" s="163"/>
      <c r="CR58" s="163"/>
      <c r="CS58" s="163"/>
      <c r="CT58" s="163"/>
      <c r="CU58" s="163"/>
      <c r="CV58" s="163"/>
      <c r="CW58" s="163"/>
      <c r="CX58" s="163"/>
      <c r="CY58" s="163"/>
      <c r="CZ58" s="163"/>
      <c r="DA58" s="163"/>
      <c r="DB58" s="163"/>
      <c r="DC58" s="163"/>
      <c r="DD58" s="163"/>
      <c r="DE58" s="163"/>
      <c r="DF58" s="163"/>
      <c r="DG58" s="163"/>
      <c r="DH58" s="163"/>
      <c r="DI58" s="163"/>
      <c r="DJ58" s="163"/>
      <c r="DK58" s="163"/>
      <c r="DL58" s="163"/>
      <c r="DM58" s="163"/>
      <c r="DN58" s="163"/>
      <c r="DO58" s="163"/>
      <c r="DP58" s="163"/>
      <c r="DQ58" s="163"/>
      <c r="DR58" s="163"/>
      <c r="DS58" s="163"/>
      <c r="DT58" s="163"/>
      <c r="DU58" s="163"/>
      <c r="DV58" s="163"/>
      <c r="DW58" s="163"/>
      <c r="DX58" s="163"/>
      <c r="DY58" s="163"/>
      <c r="DZ58" s="163"/>
      <c r="EA58" s="163"/>
      <c r="EB58" s="163"/>
      <c r="EC58" s="163"/>
      <c r="ED58" s="163"/>
      <c r="EE58" s="163"/>
      <c r="EF58" s="163"/>
      <c r="EG58" s="163"/>
      <c r="EH58" s="163"/>
      <c r="EI58" s="163"/>
      <c r="EJ58" s="163"/>
      <c r="EK58" s="163"/>
      <c r="EL58" s="163"/>
      <c r="EM58" s="163"/>
      <c r="EN58" s="163"/>
      <c r="EO58" s="163"/>
      <c r="EP58" s="163"/>
      <c r="EQ58" s="163"/>
      <c r="ER58" s="163"/>
      <c r="ES58" s="163"/>
      <c r="ET58" s="163"/>
      <c r="EU58" s="163"/>
      <c r="EV58" s="163"/>
      <c r="EW58" s="163"/>
      <c r="EX58" s="163"/>
      <c r="EY58" s="163"/>
      <c r="EZ58" s="163"/>
      <c r="FA58" s="163"/>
      <c r="FB58" s="163"/>
      <c r="FC58" s="163"/>
      <c r="FD58" s="163"/>
      <c r="FE58" s="163"/>
      <c r="FF58" s="163"/>
      <c r="FG58" s="163"/>
      <c r="FH58" s="163"/>
      <c r="FI58" s="163"/>
      <c r="FJ58" s="163"/>
      <c r="FK58" s="163"/>
      <c r="FL58" s="163"/>
      <c r="FM58" s="163"/>
      <c r="FN58" s="163"/>
      <c r="FO58" s="163"/>
      <c r="FP58" s="163"/>
      <c r="FQ58" s="163"/>
      <c r="FR58" s="163"/>
      <c r="FS58" s="163"/>
      <c r="FT58" s="163"/>
      <c r="FU58" s="163"/>
      <c r="FV58" s="163"/>
      <c r="FW58" s="163"/>
      <c r="FX58" s="163"/>
      <c r="FY58" s="163"/>
      <c r="FZ58" s="163"/>
      <c r="GA58" s="163"/>
      <c r="GB58" s="163"/>
      <c r="GC58" s="163"/>
      <c r="GD58" s="163"/>
      <c r="GE58" s="163"/>
      <c r="GF58" s="163"/>
      <c r="GG58" s="163"/>
      <c r="GH58" s="163"/>
      <c r="GI58" s="163"/>
      <c r="GJ58" s="163"/>
      <c r="GK58" s="163"/>
    </row>
    <row r="59" spans="1:193" s="164" customFormat="1" ht="18" customHeight="1">
      <c r="A59" s="135"/>
      <c r="B59" s="136"/>
      <c r="C59" s="136"/>
      <c r="D59" s="136"/>
      <c r="E59" s="136"/>
      <c r="F59" s="145"/>
      <c r="G59" s="145"/>
      <c r="H59" s="145"/>
      <c r="I59" s="145"/>
      <c r="J59" s="146"/>
      <c r="K59" s="147">
        <f>SUM(VerificationForm[[#This Row],[Certification Fee
(if applicable)]:[Textbooks/ Manuals Fees
(if applicable)]])</f>
        <v>0</v>
      </c>
      <c r="L59" s="148"/>
      <c r="M59" s="148"/>
      <c r="N59" s="143"/>
      <c r="O59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59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59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59" s="119" t="str">
        <f>IF(OR(ISBLANK($B$5),ISBLANK(VerificationForm[[#This Row],[Employee First Name]])),"",
_xlfn.XLOOKUP($B$5,Table6[COUNTY],Table6[DED REGION]))</f>
        <v/>
      </c>
      <c r="S59" s="119" t="str">
        <f>IF(OR(ISBLANK($B$5),ISBLANK(VerificationForm[[#This Row],[Employee First Name]])),"",
_xlfn.XLOOKUP($B$5,Table6[COUNTY],Table6[Points]))</f>
        <v/>
      </c>
      <c r="T59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59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59" s="156" t="str">
        <f>IF(VerificationForm[[#This Row],[Wage Increase to Training Cost Score]]="","",SUM(VerificationForm[[#This Row],[County Economic Distress Score]:[Wage Increase to Training Cost Score]]))</f>
        <v/>
      </c>
      <c r="W59" s="161"/>
      <c r="X59" s="161"/>
      <c r="Y59" s="162"/>
      <c r="Z59" s="117" t="str">
        <f>IF(NOT(ISBLANK(VerificationForm[[#This Row],[Employee First Name]])),#REF!,"")</f>
        <v/>
      </c>
      <c r="AA59" s="118" t="str">
        <f>IF(NOT(ISBLANK(VerificationForm[[#This Row],[Employee First Name]])),$B$2,"")</f>
        <v/>
      </c>
      <c r="AB59" s="119" t="str">
        <f>IF(NOT(ISBLANK(VerificationForm[[#This Row],[Employee First Name]])),$B$4,"")</f>
        <v/>
      </c>
      <c r="AC59" s="119" t="str">
        <f>IF(NOT(ISBLANK(VerificationForm[[#This Row],[Employee Last Name]])),$B$5,"")</f>
        <v/>
      </c>
      <c r="AD59" s="120" t="str">
        <f>IF(NOT(ISBLANK(VerificationForm[[#This Row],[Employee Last Name]])),CONCATENATE(VerificationForm[[#This Row],[Employee First Name]]," ",VerificationForm[[#This Row],[Employee Last Name]]),"")</f>
        <v/>
      </c>
      <c r="AE59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  <c r="AF59" s="163"/>
      <c r="AG59" s="163"/>
      <c r="AH59" s="163"/>
      <c r="AI59" s="163"/>
      <c r="AJ59" s="163"/>
      <c r="AK59" s="163"/>
      <c r="AL59" s="163"/>
      <c r="AM59" s="163"/>
      <c r="AN59" s="163"/>
      <c r="AO59" s="163"/>
      <c r="AP59" s="163"/>
      <c r="AQ59" s="163"/>
      <c r="AR59" s="163"/>
      <c r="AS59" s="163"/>
      <c r="AT59" s="163"/>
      <c r="AU59" s="163"/>
      <c r="AV59" s="163"/>
      <c r="AW59" s="163"/>
      <c r="AX59" s="163"/>
      <c r="AY59" s="163"/>
      <c r="AZ59" s="163"/>
      <c r="BA59" s="163"/>
      <c r="BB59" s="163"/>
      <c r="BC59" s="163"/>
      <c r="BD59" s="163"/>
      <c r="BE59" s="163"/>
      <c r="BF59" s="163"/>
      <c r="BG59" s="163"/>
      <c r="BH59" s="163"/>
      <c r="BI59" s="163"/>
      <c r="BJ59" s="163"/>
      <c r="BK59" s="163"/>
      <c r="BL59" s="163"/>
      <c r="BM59" s="163"/>
      <c r="BN59" s="163"/>
      <c r="BO59" s="163"/>
      <c r="BP59" s="163"/>
      <c r="BQ59" s="163"/>
      <c r="BR59" s="163"/>
      <c r="BS59" s="163"/>
      <c r="BT59" s="163"/>
      <c r="BU59" s="163"/>
      <c r="BV59" s="163"/>
      <c r="BW59" s="163"/>
      <c r="BX59" s="163"/>
      <c r="BY59" s="163"/>
      <c r="BZ59" s="163"/>
      <c r="CA59" s="163"/>
      <c r="CB59" s="163"/>
      <c r="CC59" s="163"/>
      <c r="CD59" s="163"/>
      <c r="CE59" s="163"/>
      <c r="CF59" s="163"/>
      <c r="CG59" s="163"/>
      <c r="CH59" s="163"/>
      <c r="CI59" s="163"/>
      <c r="CJ59" s="163"/>
      <c r="CK59" s="163"/>
      <c r="CL59" s="163"/>
      <c r="CM59" s="163"/>
      <c r="CN59" s="163"/>
      <c r="CO59" s="163"/>
      <c r="CP59" s="163"/>
      <c r="CQ59" s="163"/>
      <c r="CR59" s="163"/>
      <c r="CS59" s="163"/>
      <c r="CT59" s="163"/>
      <c r="CU59" s="163"/>
      <c r="CV59" s="163"/>
      <c r="CW59" s="163"/>
      <c r="CX59" s="163"/>
      <c r="CY59" s="163"/>
      <c r="CZ59" s="163"/>
      <c r="DA59" s="163"/>
      <c r="DB59" s="163"/>
      <c r="DC59" s="163"/>
      <c r="DD59" s="163"/>
      <c r="DE59" s="163"/>
      <c r="DF59" s="163"/>
      <c r="DG59" s="163"/>
      <c r="DH59" s="163"/>
      <c r="DI59" s="163"/>
      <c r="DJ59" s="163"/>
      <c r="DK59" s="163"/>
      <c r="DL59" s="163"/>
      <c r="DM59" s="163"/>
      <c r="DN59" s="163"/>
      <c r="DO59" s="163"/>
      <c r="DP59" s="163"/>
      <c r="DQ59" s="163"/>
      <c r="DR59" s="163"/>
      <c r="DS59" s="163"/>
      <c r="DT59" s="163"/>
      <c r="DU59" s="163"/>
      <c r="DV59" s="163"/>
      <c r="DW59" s="163"/>
      <c r="DX59" s="163"/>
      <c r="DY59" s="163"/>
      <c r="DZ59" s="163"/>
      <c r="EA59" s="163"/>
      <c r="EB59" s="163"/>
      <c r="EC59" s="163"/>
      <c r="ED59" s="163"/>
      <c r="EE59" s="163"/>
      <c r="EF59" s="163"/>
      <c r="EG59" s="163"/>
      <c r="EH59" s="163"/>
      <c r="EI59" s="163"/>
      <c r="EJ59" s="163"/>
      <c r="EK59" s="163"/>
      <c r="EL59" s="163"/>
      <c r="EM59" s="163"/>
      <c r="EN59" s="163"/>
      <c r="EO59" s="163"/>
      <c r="EP59" s="163"/>
      <c r="EQ59" s="163"/>
      <c r="ER59" s="163"/>
      <c r="ES59" s="163"/>
      <c r="ET59" s="163"/>
      <c r="EU59" s="163"/>
      <c r="EV59" s="163"/>
      <c r="EW59" s="163"/>
      <c r="EX59" s="163"/>
      <c r="EY59" s="163"/>
      <c r="EZ59" s="163"/>
      <c r="FA59" s="163"/>
      <c r="FB59" s="163"/>
      <c r="FC59" s="163"/>
      <c r="FD59" s="163"/>
      <c r="FE59" s="163"/>
      <c r="FF59" s="163"/>
      <c r="FG59" s="163"/>
      <c r="FH59" s="163"/>
      <c r="FI59" s="163"/>
      <c r="FJ59" s="163"/>
      <c r="FK59" s="163"/>
      <c r="FL59" s="163"/>
      <c r="FM59" s="163"/>
      <c r="FN59" s="163"/>
      <c r="FO59" s="163"/>
      <c r="FP59" s="163"/>
      <c r="FQ59" s="163"/>
      <c r="FR59" s="163"/>
      <c r="FS59" s="163"/>
      <c r="FT59" s="163"/>
      <c r="FU59" s="163"/>
      <c r="FV59" s="163"/>
      <c r="FW59" s="163"/>
      <c r="FX59" s="163"/>
      <c r="FY59" s="163"/>
      <c r="FZ59" s="163"/>
      <c r="GA59" s="163"/>
      <c r="GB59" s="163"/>
      <c r="GC59" s="163"/>
      <c r="GD59" s="163"/>
      <c r="GE59" s="163"/>
      <c r="GF59" s="163"/>
      <c r="GG59" s="163"/>
      <c r="GH59" s="163"/>
      <c r="GI59" s="163"/>
      <c r="GJ59" s="163"/>
      <c r="GK59" s="163"/>
    </row>
    <row r="60" spans="1:193" s="164" customFormat="1" ht="18" customHeight="1">
      <c r="A60" s="135"/>
      <c r="B60" s="136"/>
      <c r="C60" s="136"/>
      <c r="D60" s="136"/>
      <c r="E60" s="136"/>
      <c r="F60" s="145"/>
      <c r="G60" s="145"/>
      <c r="H60" s="145"/>
      <c r="I60" s="145"/>
      <c r="J60" s="146"/>
      <c r="K60" s="147">
        <f>SUM(VerificationForm[[#This Row],[Certification Fee
(if applicable)]:[Textbooks/ Manuals Fees
(if applicable)]])</f>
        <v>0</v>
      </c>
      <c r="L60" s="148"/>
      <c r="M60" s="148"/>
      <c r="N60" s="143"/>
      <c r="O60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60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60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60" s="119" t="str">
        <f>IF(OR(ISBLANK($B$5),ISBLANK(VerificationForm[[#This Row],[Employee First Name]])),"",
_xlfn.XLOOKUP($B$5,Table6[COUNTY],Table6[DED REGION]))</f>
        <v/>
      </c>
      <c r="S60" s="119" t="str">
        <f>IF(OR(ISBLANK($B$5),ISBLANK(VerificationForm[[#This Row],[Employee First Name]])),"",
_xlfn.XLOOKUP($B$5,Table6[COUNTY],Table6[Points]))</f>
        <v/>
      </c>
      <c r="T60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60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60" s="156" t="str">
        <f>IF(VerificationForm[[#This Row],[Wage Increase to Training Cost Score]]="","",SUM(VerificationForm[[#This Row],[County Economic Distress Score]:[Wage Increase to Training Cost Score]]))</f>
        <v/>
      </c>
      <c r="W60" s="161"/>
      <c r="X60" s="161"/>
      <c r="Y60" s="162"/>
      <c r="Z60" s="117" t="str">
        <f>IF(NOT(ISBLANK(VerificationForm[[#This Row],[Employee First Name]])),#REF!,"")</f>
        <v/>
      </c>
      <c r="AA60" s="118" t="str">
        <f>IF(NOT(ISBLANK(VerificationForm[[#This Row],[Employee First Name]])),$B$2,"")</f>
        <v/>
      </c>
      <c r="AB60" s="119" t="str">
        <f>IF(NOT(ISBLANK(VerificationForm[[#This Row],[Employee First Name]])),$B$4,"")</f>
        <v/>
      </c>
      <c r="AC60" s="119" t="str">
        <f>IF(NOT(ISBLANK(VerificationForm[[#This Row],[Employee Last Name]])),$B$5,"")</f>
        <v/>
      </c>
      <c r="AD60" s="120" t="str">
        <f>IF(NOT(ISBLANK(VerificationForm[[#This Row],[Employee Last Name]])),CONCATENATE(VerificationForm[[#This Row],[Employee First Name]]," ",VerificationForm[[#This Row],[Employee Last Name]]),"")</f>
        <v/>
      </c>
      <c r="AE60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  <c r="AF60" s="163"/>
      <c r="AG60" s="163"/>
      <c r="AH60" s="163"/>
      <c r="AI60" s="163"/>
      <c r="AJ60" s="163"/>
      <c r="AK60" s="163"/>
      <c r="AL60" s="163"/>
      <c r="AM60" s="163"/>
      <c r="AN60" s="163"/>
      <c r="AO60" s="163"/>
      <c r="AP60" s="163"/>
      <c r="AQ60" s="163"/>
      <c r="AR60" s="163"/>
      <c r="AS60" s="163"/>
      <c r="AT60" s="163"/>
      <c r="AU60" s="163"/>
      <c r="AV60" s="163"/>
      <c r="AW60" s="163"/>
      <c r="AX60" s="163"/>
      <c r="AY60" s="163"/>
      <c r="AZ60" s="163"/>
      <c r="BA60" s="163"/>
      <c r="BB60" s="163"/>
      <c r="BC60" s="163"/>
      <c r="BD60" s="163"/>
      <c r="BE60" s="163"/>
      <c r="BF60" s="163"/>
      <c r="BG60" s="163"/>
      <c r="BH60" s="163"/>
      <c r="BI60" s="163"/>
      <c r="BJ60" s="163"/>
      <c r="BK60" s="163"/>
      <c r="BL60" s="163"/>
      <c r="BM60" s="163"/>
      <c r="BN60" s="163"/>
      <c r="BO60" s="163"/>
      <c r="BP60" s="163"/>
      <c r="BQ60" s="163"/>
      <c r="BR60" s="163"/>
      <c r="BS60" s="163"/>
      <c r="BT60" s="163"/>
      <c r="BU60" s="163"/>
      <c r="BV60" s="163"/>
      <c r="BW60" s="163"/>
      <c r="BX60" s="163"/>
      <c r="BY60" s="163"/>
      <c r="BZ60" s="163"/>
      <c r="CA60" s="163"/>
      <c r="CB60" s="163"/>
      <c r="CC60" s="163"/>
      <c r="CD60" s="163"/>
      <c r="CE60" s="163"/>
      <c r="CF60" s="163"/>
      <c r="CG60" s="163"/>
      <c r="CH60" s="163"/>
      <c r="CI60" s="163"/>
      <c r="CJ60" s="163"/>
      <c r="CK60" s="163"/>
      <c r="CL60" s="163"/>
      <c r="CM60" s="163"/>
      <c r="CN60" s="163"/>
      <c r="CO60" s="163"/>
      <c r="CP60" s="163"/>
      <c r="CQ60" s="163"/>
      <c r="CR60" s="163"/>
      <c r="CS60" s="163"/>
      <c r="CT60" s="163"/>
      <c r="CU60" s="163"/>
      <c r="CV60" s="163"/>
      <c r="CW60" s="163"/>
      <c r="CX60" s="163"/>
      <c r="CY60" s="163"/>
      <c r="CZ60" s="163"/>
      <c r="DA60" s="163"/>
      <c r="DB60" s="163"/>
      <c r="DC60" s="163"/>
      <c r="DD60" s="163"/>
      <c r="DE60" s="163"/>
      <c r="DF60" s="163"/>
      <c r="DG60" s="163"/>
      <c r="DH60" s="163"/>
      <c r="DI60" s="163"/>
      <c r="DJ60" s="163"/>
      <c r="DK60" s="163"/>
      <c r="DL60" s="163"/>
      <c r="DM60" s="163"/>
      <c r="DN60" s="163"/>
      <c r="DO60" s="163"/>
      <c r="DP60" s="163"/>
      <c r="DQ60" s="163"/>
      <c r="DR60" s="163"/>
      <c r="DS60" s="163"/>
      <c r="DT60" s="163"/>
      <c r="DU60" s="163"/>
      <c r="DV60" s="163"/>
      <c r="DW60" s="163"/>
      <c r="DX60" s="163"/>
      <c r="DY60" s="163"/>
      <c r="DZ60" s="163"/>
      <c r="EA60" s="163"/>
      <c r="EB60" s="163"/>
      <c r="EC60" s="163"/>
      <c r="ED60" s="163"/>
      <c r="EE60" s="163"/>
      <c r="EF60" s="163"/>
      <c r="EG60" s="163"/>
      <c r="EH60" s="163"/>
      <c r="EI60" s="163"/>
      <c r="EJ60" s="163"/>
      <c r="EK60" s="163"/>
      <c r="EL60" s="163"/>
      <c r="EM60" s="163"/>
      <c r="EN60" s="163"/>
      <c r="EO60" s="163"/>
      <c r="EP60" s="163"/>
      <c r="EQ60" s="163"/>
      <c r="ER60" s="163"/>
      <c r="ES60" s="163"/>
      <c r="ET60" s="163"/>
      <c r="EU60" s="163"/>
      <c r="EV60" s="163"/>
      <c r="EW60" s="163"/>
      <c r="EX60" s="163"/>
      <c r="EY60" s="163"/>
      <c r="EZ60" s="163"/>
      <c r="FA60" s="163"/>
      <c r="FB60" s="163"/>
      <c r="FC60" s="163"/>
      <c r="FD60" s="163"/>
      <c r="FE60" s="163"/>
      <c r="FF60" s="163"/>
      <c r="FG60" s="163"/>
      <c r="FH60" s="163"/>
      <c r="FI60" s="163"/>
      <c r="FJ60" s="163"/>
      <c r="FK60" s="163"/>
      <c r="FL60" s="163"/>
      <c r="FM60" s="163"/>
      <c r="FN60" s="163"/>
      <c r="FO60" s="163"/>
      <c r="FP60" s="163"/>
      <c r="FQ60" s="163"/>
      <c r="FR60" s="163"/>
      <c r="FS60" s="163"/>
      <c r="FT60" s="163"/>
      <c r="FU60" s="163"/>
      <c r="FV60" s="163"/>
      <c r="FW60" s="163"/>
      <c r="FX60" s="163"/>
      <c r="FY60" s="163"/>
      <c r="FZ60" s="163"/>
      <c r="GA60" s="163"/>
      <c r="GB60" s="163"/>
      <c r="GC60" s="163"/>
      <c r="GD60" s="163"/>
      <c r="GE60" s="163"/>
      <c r="GF60" s="163"/>
      <c r="GG60" s="163"/>
      <c r="GH60" s="163"/>
      <c r="GI60" s="163"/>
      <c r="GJ60" s="163"/>
      <c r="GK60" s="163"/>
    </row>
    <row r="61" spans="1:193" s="164" customFormat="1" ht="18" customHeight="1">
      <c r="A61" s="135"/>
      <c r="B61" s="136"/>
      <c r="C61" s="136"/>
      <c r="D61" s="136"/>
      <c r="E61" s="136"/>
      <c r="F61" s="145"/>
      <c r="G61" s="145"/>
      <c r="H61" s="145"/>
      <c r="I61" s="145"/>
      <c r="J61" s="146"/>
      <c r="K61" s="147">
        <f>SUM(VerificationForm[[#This Row],[Certification Fee
(if applicable)]:[Textbooks/ Manuals Fees
(if applicable)]])</f>
        <v>0</v>
      </c>
      <c r="L61" s="148"/>
      <c r="M61" s="148"/>
      <c r="N61" s="143"/>
      <c r="O61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61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61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61" s="119" t="str">
        <f>IF(OR(ISBLANK($B$5),ISBLANK(VerificationForm[[#This Row],[Employee First Name]])),"",
_xlfn.XLOOKUP($B$5,Table6[COUNTY],Table6[DED REGION]))</f>
        <v/>
      </c>
      <c r="S61" s="119" t="str">
        <f>IF(OR(ISBLANK($B$5),ISBLANK(VerificationForm[[#This Row],[Employee First Name]])),"",
_xlfn.XLOOKUP($B$5,Table6[COUNTY],Table6[Points]))</f>
        <v/>
      </c>
      <c r="T61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61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61" s="156" t="str">
        <f>IF(VerificationForm[[#This Row],[Wage Increase to Training Cost Score]]="","",SUM(VerificationForm[[#This Row],[County Economic Distress Score]:[Wage Increase to Training Cost Score]]))</f>
        <v/>
      </c>
      <c r="W61" s="161"/>
      <c r="X61" s="161"/>
      <c r="Y61" s="162"/>
      <c r="Z61" s="117" t="str">
        <f>IF(NOT(ISBLANK(VerificationForm[[#This Row],[Employee First Name]])),#REF!,"")</f>
        <v/>
      </c>
      <c r="AA61" s="118" t="str">
        <f>IF(NOT(ISBLANK(VerificationForm[[#This Row],[Employee First Name]])),$B$2,"")</f>
        <v/>
      </c>
      <c r="AB61" s="119" t="str">
        <f>IF(NOT(ISBLANK(VerificationForm[[#This Row],[Employee First Name]])),$B$4,"")</f>
        <v/>
      </c>
      <c r="AC61" s="119" t="str">
        <f>IF(NOT(ISBLANK(VerificationForm[[#This Row],[Employee Last Name]])),$B$5,"")</f>
        <v/>
      </c>
      <c r="AD61" s="120" t="str">
        <f>IF(NOT(ISBLANK(VerificationForm[[#This Row],[Employee Last Name]])),CONCATENATE(VerificationForm[[#This Row],[Employee First Name]]," ",VerificationForm[[#This Row],[Employee Last Name]]),"")</f>
        <v/>
      </c>
      <c r="AE61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  <c r="AF61" s="163"/>
      <c r="AG61" s="163"/>
      <c r="AH61" s="163"/>
      <c r="AI61" s="163"/>
      <c r="AJ61" s="163"/>
      <c r="AK61" s="163"/>
      <c r="AL61" s="163"/>
      <c r="AM61" s="163"/>
      <c r="AN61" s="163"/>
      <c r="AO61" s="163"/>
      <c r="AP61" s="163"/>
      <c r="AQ61" s="163"/>
      <c r="AR61" s="163"/>
      <c r="AS61" s="163"/>
      <c r="AT61" s="163"/>
      <c r="AU61" s="163"/>
      <c r="AV61" s="163"/>
      <c r="AW61" s="163"/>
      <c r="AX61" s="163"/>
      <c r="AY61" s="163"/>
      <c r="AZ61" s="163"/>
      <c r="BA61" s="163"/>
      <c r="BB61" s="163"/>
      <c r="BC61" s="163"/>
      <c r="BD61" s="163"/>
      <c r="BE61" s="163"/>
      <c r="BF61" s="163"/>
      <c r="BG61" s="163"/>
      <c r="BH61" s="163"/>
      <c r="BI61" s="163"/>
      <c r="BJ61" s="163"/>
      <c r="BK61" s="163"/>
      <c r="BL61" s="163"/>
      <c r="BM61" s="163"/>
      <c r="BN61" s="163"/>
      <c r="BO61" s="163"/>
      <c r="BP61" s="163"/>
      <c r="BQ61" s="163"/>
      <c r="BR61" s="163"/>
      <c r="BS61" s="163"/>
      <c r="BT61" s="163"/>
      <c r="BU61" s="163"/>
      <c r="BV61" s="163"/>
      <c r="BW61" s="163"/>
      <c r="BX61" s="163"/>
      <c r="BY61" s="163"/>
      <c r="BZ61" s="163"/>
      <c r="CA61" s="163"/>
      <c r="CB61" s="163"/>
      <c r="CC61" s="163"/>
      <c r="CD61" s="163"/>
      <c r="CE61" s="163"/>
      <c r="CF61" s="163"/>
      <c r="CG61" s="163"/>
      <c r="CH61" s="163"/>
      <c r="CI61" s="163"/>
      <c r="CJ61" s="163"/>
      <c r="CK61" s="163"/>
      <c r="CL61" s="163"/>
      <c r="CM61" s="163"/>
      <c r="CN61" s="163"/>
      <c r="CO61" s="163"/>
      <c r="CP61" s="163"/>
      <c r="CQ61" s="163"/>
      <c r="CR61" s="163"/>
      <c r="CS61" s="163"/>
      <c r="CT61" s="163"/>
      <c r="CU61" s="163"/>
      <c r="CV61" s="163"/>
      <c r="CW61" s="163"/>
      <c r="CX61" s="163"/>
      <c r="CY61" s="163"/>
      <c r="CZ61" s="163"/>
      <c r="DA61" s="163"/>
      <c r="DB61" s="163"/>
      <c r="DC61" s="163"/>
      <c r="DD61" s="163"/>
      <c r="DE61" s="163"/>
      <c r="DF61" s="163"/>
      <c r="DG61" s="163"/>
      <c r="DH61" s="163"/>
      <c r="DI61" s="163"/>
      <c r="DJ61" s="163"/>
      <c r="DK61" s="163"/>
      <c r="DL61" s="163"/>
      <c r="DM61" s="163"/>
      <c r="DN61" s="163"/>
      <c r="DO61" s="163"/>
      <c r="DP61" s="163"/>
      <c r="DQ61" s="163"/>
      <c r="DR61" s="163"/>
      <c r="DS61" s="163"/>
      <c r="DT61" s="163"/>
      <c r="DU61" s="163"/>
      <c r="DV61" s="163"/>
      <c r="DW61" s="163"/>
      <c r="DX61" s="163"/>
      <c r="DY61" s="163"/>
      <c r="DZ61" s="163"/>
      <c r="EA61" s="163"/>
      <c r="EB61" s="163"/>
      <c r="EC61" s="163"/>
      <c r="ED61" s="163"/>
      <c r="EE61" s="163"/>
      <c r="EF61" s="163"/>
      <c r="EG61" s="163"/>
      <c r="EH61" s="163"/>
      <c r="EI61" s="163"/>
      <c r="EJ61" s="163"/>
      <c r="EK61" s="163"/>
      <c r="EL61" s="163"/>
      <c r="EM61" s="163"/>
      <c r="EN61" s="163"/>
      <c r="EO61" s="163"/>
      <c r="EP61" s="163"/>
      <c r="EQ61" s="163"/>
      <c r="ER61" s="163"/>
      <c r="ES61" s="163"/>
      <c r="ET61" s="163"/>
      <c r="EU61" s="163"/>
      <c r="EV61" s="163"/>
      <c r="EW61" s="163"/>
      <c r="EX61" s="163"/>
      <c r="EY61" s="163"/>
      <c r="EZ61" s="163"/>
      <c r="FA61" s="163"/>
      <c r="FB61" s="163"/>
      <c r="FC61" s="163"/>
      <c r="FD61" s="163"/>
      <c r="FE61" s="163"/>
      <c r="FF61" s="163"/>
      <c r="FG61" s="163"/>
      <c r="FH61" s="163"/>
      <c r="FI61" s="163"/>
      <c r="FJ61" s="163"/>
      <c r="FK61" s="163"/>
      <c r="FL61" s="163"/>
      <c r="FM61" s="163"/>
      <c r="FN61" s="163"/>
      <c r="FO61" s="163"/>
      <c r="FP61" s="163"/>
      <c r="FQ61" s="163"/>
      <c r="FR61" s="163"/>
      <c r="FS61" s="163"/>
      <c r="FT61" s="163"/>
      <c r="FU61" s="163"/>
      <c r="FV61" s="163"/>
      <c r="FW61" s="163"/>
      <c r="FX61" s="163"/>
      <c r="FY61" s="163"/>
      <c r="FZ61" s="163"/>
      <c r="GA61" s="163"/>
      <c r="GB61" s="163"/>
      <c r="GC61" s="163"/>
      <c r="GD61" s="163"/>
      <c r="GE61" s="163"/>
      <c r="GF61" s="163"/>
      <c r="GG61" s="163"/>
      <c r="GH61" s="163"/>
      <c r="GI61" s="163"/>
      <c r="GJ61" s="163"/>
      <c r="GK61" s="163"/>
    </row>
    <row r="62" spans="1:193" s="164" customFormat="1" ht="18" customHeight="1">
      <c r="A62" s="135"/>
      <c r="B62" s="136"/>
      <c r="C62" s="136"/>
      <c r="D62" s="136"/>
      <c r="E62" s="136"/>
      <c r="F62" s="145"/>
      <c r="G62" s="145"/>
      <c r="H62" s="145"/>
      <c r="I62" s="145"/>
      <c r="J62" s="146"/>
      <c r="K62" s="147">
        <f>SUM(VerificationForm[[#This Row],[Certification Fee
(if applicable)]:[Textbooks/ Manuals Fees
(if applicable)]])</f>
        <v>0</v>
      </c>
      <c r="L62" s="148"/>
      <c r="M62" s="148"/>
      <c r="N62" s="143"/>
      <c r="O62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62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62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62" s="119" t="str">
        <f>IF(OR(ISBLANK($B$5),ISBLANK(VerificationForm[[#This Row],[Employee First Name]])),"",
_xlfn.XLOOKUP($B$5,Table6[COUNTY],Table6[DED REGION]))</f>
        <v/>
      </c>
      <c r="S62" s="119" t="str">
        <f>IF(OR(ISBLANK($B$5),ISBLANK(VerificationForm[[#This Row],[Employee First Name]])),"",
_xlfn.XLOOKUP($B$5,Table6[COUNTY],Table6[Points]))</f>
        <v/>
      </c>
      <c r="T62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62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62" s="156" t="str">
        <f>IF(VerificationForm[[#This Row],[Wage Increase to Training Cost Score]]="","",SUM(VerificationForm[[#This Row],[County Economic Distress Score]:[Wage Increase to Training Cost Score]]))</f>
        <v/>
      </c>
      <c r="W62" s="161"/>
      <c r="X62" s="161"/>
      <c r="Y62" s="162"/>
      <c r="Z62" s="117" t="str">
        <f>IF(NOT(ISBLANK(VerificationForm[[#This Row],[Employee First Name]])),#REF!,"")</f>
        <v/>
      </c>
      <c r="AA62" s="118" t="str">
        <f>IF(NOT(ISBLANK(VerificationForm[[#This Row],[Employee First Name]])),$B$2,"")</f>
        <v/>
      </c>
      <c r="AB62" s="119" t="str">
        <f>IF(NOT(ISBLANK(VerificationForm[[#This Row],[Employee First Name]])),$B$4,"")</f>
        <v/>
      </c>
      <c r="AC62" s="119" t="str">
        <f>IF(NOT(ISBLANK(VerificationForm[[#This Row],[Employee Last Name]])),$B$5,"")</f>
        <v/>
      </c>
      <c r="AD62" s="120" t="str">
        <f>IF(NOT(ISBLANK(VerificationForm[[#This Row],[Employee Last Name]])),CONCATENATE(VerificationForm[[#This Row],[Employee First Name]]," ",VerificationForm[[#This Row],[Employee Last Name]]),"")</f>
        <v/>
      </c>
      <c r="AE62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  <c r="AF62" s="163"/>
      <c r="AG62" s="163"/>
      <c r="AH62" s="163"/>
      <c r="AI62" s="163"/>
      <c r="AJ62" s="163"/>
      <c r="AK62" s="163"/>
      <c r="AL62" s="163"/>
      <c r="AM62" s="163"/>
      <c r="AN62" s="163"/>
      <c r="AO62" s="163"/>
      <c r="AP62" s="163"/>
      <c r="AQ62" s="163"/>
      <c r="AR62" s="163"/>
      <c r="AS62" s="163"/>
      <c r="AT62" s="163"/>
      <c r="AU62" s="163"/>
      <c r="AV62" s="163"/>
      <c r="AW62" s="163"/>
      <c r="AX62" s="163"/>
      <c r="AY62" s="163"/>
      <c r="AZ62" s="163"/>
      <c r="BA62" s="163"/>
      <c r="BB62" s="163"/>
      <c r="BC62" s="163"/>
      <c r="BD62" s="163"/>
      <c r="BE62" s="163"/>
      <c r="BF62" s="163"/>
      <c r="BG62" s="163"/>
      <c r="BH62" s="163"/>
      <c r="BI62" s="163"/>
      <c r="BJ62" s="163"/>
      <c r="BK62" s="163"/>
      <c r="BL62" s="163"/>
      <c r="BM62" s="163"/>
      <c r="BN62" s="163"/>
      <c r="BO62" s="163"/>
      <c r="BP62" s="163"/>
      <c r="BQ62" s="163"/>
      <c r="BR62" s="163"/>
      <c r="BS62" s="163"/>
      <c r="BT62" s="163"/>
      <c r="BU62" s="163"/>
      <c r="BV62" s="163"/>
      <c r="BW62" s="163"/>
      <c r="BX62" s="163"/>
      <c r="BY62" s="163"/>
      <c r="BZ62" s="163"/>
      <c r="CA62" s="163"/>
      <c r="CB62" s="163"/>
      <c r="CC62" s="163"/>
      <c r="CD62" s="163"/>
      <c r="CE62" s="163"/>
      <c r="CF62" s="163"/>
      <c r="CG62" s="163"/>
      <c r="CH62" s="163"/>
      <c r="CI62" s="163"/>
      <c r="CJ62" s="163"/>
      <c r="CK62" s="163"/>
      <c r="CL62" s="163"/>
      <c r="CM62" s="163"/>
      <c r="CN62" s="163"/>
      <c r="CO62" s="163"/>
      <c r="CP62" s="163"/>
      <c r="CQ62" s="163"/>
      <c r="CR62" s="163"/>
      <c r="CS62" s="163"/>
      <c r="CT62" s="163"/>
      <c r="CU62" s="163"/>
      <c r="CV62" s="163"/>
      <c r="CW62" s="163"/>
      <c r="CX62" s="163"/>
      <c r="CY62" s="163"/>
      <c r="CZ62" s="163"/>
      <c r="DA62" s="163"/>
      <c r="DB62" s="163"/>
      <c r="DC62" s="163"/>
      <c r="DD62" s="163"/>
      <c r="DE62" s="163"/>
      <c r="DF62" s="163"/>
      <c r="DG62" s="163"/>
      <c r="DH62" s="163"/>
      <c r="DI62" s="163"/>
      <c r="DJ62" s="163"/>
      <c r="DK62" s="163"/>
      <c r="DL62" s="163"/>
      <c r="DM62" s="163"/>
      <c r="DN62" s="163"/>
      <c r="DO62" s="163"/>
      <c r="DP62" s="163"/>
      <c r="DQ62" s="163"/>
      <c r="DR62" s="163"/>
      <c r="DS62" s="163"/>
      <c r="DT62" s="163"/>
      <c r="DU62" s="163"/>
      <c r="DV62" s="163"/>
      <c r="DW62" s="163"/>
      <c r="DX62" s="163"/>
      <c r="DY62" s="163"/>
      <c r="DZ62" s="163"/>
      <c r="EA62" s="163"/>
      <c r="EB62" s="163"/>
      <c r="EC62" s="163"/>
      <c r="ED62" s="163"/>
      <c r="EE62" s="163"/>
      <c r="EF62" s="163"/>
      <c r="EG62" s="163"/>
      <c r="EH62" s="163"/>
      <c r="EI62" s="163"/>
      <c r="EJ62" s="163"/>
      <c r="EK62" s="163"/>
      <c r="EL62" s="163"/>
      <c r="EM62" s="163"/>
      <c r="EN62" s="163"/>
      <c r="EO62" s="163"/>
      <c r="EP62" s="163"/>
      <c r="EQ62" s="163"/>
      <c r="ER62" s="163"/>
      <c r="ES62" s="163"/>
      <c r="ET62" s="163"/>
      <c r="EU62" s="163"/>
      <c r="EV62" s="163"/>
      <c r="EW62" s="163"/>
      <c r="EX62" s="163"/>
      <c r="EY62" s="163"/>
      <c r="EZ62" s="163"/>
      <c r="FA62" s="163"/>
      <c r="FB62" s="163"/>
      <c r="FC62" s="163"/>
      <c r="FD62" s="163"/>
      <c r="FE62" s="163"/>
      <c r="FF62" s="163"/>
      <c r="FG62" s="163"/>
      <c r="FH62" s="163"/>
      <c r="FI62" s="163"/>
      <c r="FJ62" s="163"/>
      <c r="FK62" s="163"/>
      <c r="FL62" s="163"/>
      <c r="FM62" s="163"/>
      <c r="FN62" s="163"/>
      <c r="FO62" s="163"/>
      <c r="FP62" s="163"/>
      <c r="FQ62" s="163"/>
      <c r="FR62" s="163"/>
      <c r="FS62" s="163"/>
      <c r="FT62" s="163"/>
      <c r="FU62" s="163"/>
      <c r="FV62" s="163"/>
      <c r="FW62" s="163"/>
      <c r="FX62" s="163"/>
      <c r="FY62" s="163"/>
      <c r="FZ62" s="163"/>
      <c r="GA62" s="163"/>
      <c r="GB62" s="163"/>
      <c r="GC62" s="163"/>
      <c r="GD62" s="163"/>
      <c r="GE62" s="163"/>
      <c r="GF62" s="163"/>
      <c r="GG62" s="163"/>
      <c r="GH62" s="163"/>
      <c r="GI62" s="163"/>
      <c r="GJ62" s="163"/>
      <c r="GK62" s="163"/>
    </row>
    <row r="63" spans="1:193" s="164" customFormat="1" ht="18" customHeight="1">
      <c r="A63" s="135"/>
      <c r="B63" s="136"/>
      <c r="C63" s="136"/>
      <c r="D63" s="136"/>
      <c r="E63" s="136"/>
      <c r="F63" s="145"/>
      <c r="G63" s="145"/>
      <c r="H63" s="145"/>
      <c r="I63" s="145"/>
      <c r="J63" s="146"/>
      <c r="K63" s="147">
        <f>SUM(VerificationForm[[#This Row],[Certification Fee
(if applicable)]:[Textbooks/ Manuals Fees
(if applicable)]])</f>
        <v>0</v>
      </c>
      <c r="L63" s="148"/>
      <c r="M63" s="148"/>
      <c r="N63" s="143"/>
      <c r="O63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63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63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63" s="119" t="str">
        <f>IF(OR(ISBLANK($B$5),ISBLANK(VerificationForm[[#This Row],[Employee First Name]])),"",
_xlfn.XLOOKUP($B$5,Table6[COUNTY],Table6[DED REGION]))</f>
        <v/>
      </c>
      <c r="S63" s="119" t="str">
        <f>IF(OR(ISBLANK($B$5),ISBLANK(VerificationForm[[#This Row],[Employee First Name]])),"",
_xlfn.XLOOKUP($B$5,Table6[COUNTY],Table6[Points]))</f>
        <v/>
      </c>
      <c r="T63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63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63" s="156" t="str">
        <f>IF(VerificationForm[[#This Row],[Wage Increase to Training Cost Score]]="","",SUM(VerificationForm[[#This Row],[County Economic Distress Score]:[Wage Increase to Training Cost Score]]))</f>
        <v/>
      </c>
      <c r="W63" s="161"/>
      <c r="X63" s="161"/>
      <c r="Y63" s="162"/>
      <c r="Z63" s="117" t="str">
        <f>IF(NOT(ISBLANK(VerificationForm[[#This Row],[Employee First Name]])),#REF!,"")</f>
        <v/>
      </c>
      <c r="AA63" s="118" t="str">
        <f>IF(NOT(ISBLANK(VerificationForm[[#This Row],[Employee First Name]])),$B$2,"")</f>
        <v/>
      </c>
      <c r="AB63" s="119" t="str">
        <f>IF(NOT(ISBLANK(VerificationForm[[#This Row],[Employee First Name]])),$B$4,"")</f>
        <v/>
      </c>
      <c r="AC63" s="119" t="str">
        <f>IF(NOT(ISBLANK(VerificationForm[[#This Row],[Employee Last Name]])),$B$5,"")</f>
        <v/>
      </c>
      <c r="AD63" s="120" t="str">
        <f>IF(NOT(ISBLANK(VerificationForm[[#This Row],[Employee Last Name]])),CONCATENATE(VerificationForm[[#This Row],[Employee First Name]]," ",VerificationForm[[#This Row],[Employee Last Name]]),"")</f>
        <v/>
      </c>
      <c r="AE63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  <c r="AF63" s="163"/>
      <c r="AG63" s="163"/>
      <c r="AH63" s="163"/>
      <c r="AI63" s="163"/>
      <c r="AJ63" s="163"/>
      <c r="AK63" s="163"/>
      <c r="AL63" s="163"/>
      <c r="AM63" s="163"/>
      <c r="AN63" s="163"/>
      <c r="AO63" s="163"/>
      <c r="AP63" s="163"/>
      <c r="AQ63" s="163"/>
      <c r="AR63" s="163"/>
      <c r="AS63" s="163"/>
      <c r="AT63" s="163"/>
      <c r="AU63" s="163"/>
      <c r="AV63" s="163"/>
      <c r="AW63" s="163"/>
      <c r="AX63" s="163"/>
      <c r="AY63" s="163"/>
      <c r="AZ63" s="163"/>
      <c r="BA63" s="163"/>
      <c r="BB63" s="163"/>
      <c r="BC63" s="163"/>
      <c r="BD63" s="163"/>
      <c r="BE63" s="163"/>
      <c r="BF63" s="163"/>
      <c r="BG63" s="163"/>
      <c r="BH63" s="163"/>
      <c r="BI63" s="163"/>
      <c r="BJ63" s="163"/>
      <c r="BK63" s="163"/>
      <c r="BL63" s="163"/>
      <c r="BM63" s="163"/>
      <c r="BN63" s="163"/>
      <c r="BO63" s="163"/>
      <c r="BP63" s="163"/>
      <c r="BQ63" s="163"/>
      <c r="BR63" s="163"/>
      <c r="BS63" s="163"/>
      <c r="BT63" s="163"/>
      <c r="BU63" s="163"/>
      <c r="BV63" s="163"/>
      <c r="BW63" s="163"/>
      <c r="BX63" s="163"/>
      <c r="BY63" s="163"/>
      <c r="BZ63" s="163"/>
      <c r="CA63" s="163"/>
      <c r="CB63" s="163"/>
      <c r="CC63" s="163"/>
      <c r="CD63" s="163"/>
      <c r="CE63" s="163"/>
      <c r="CF63" s="163"/>
      <c r="CG63" s="163"/>
      <c r="CH63" s="163"/>
      <c r="CI63" s="163"/>
      <c r="CJ63" s="163"/>
      <c r="CK63" s="163"/>
      <c r="CL63" s="163"/>
      <c r="CM63" s="163"/>
      <c r="CN63" s="163"/>
      <c r="CO63" s="163"/>
      <c r="CP63" s="163"/>
      <c r="CQ63" s="163"/>
      <c r="CR63" s="163"/>
      <c r="CS63" s="163"/>
      <c r="CT63" s="163"/>
      <c r="CU63" s="163"/>
      <c r="CV63" s="163"/>
      <c r="CW63" s="163"/>
      <c r="CX63" s="163"/>
      <c r="CY63" s="163"/>
      <c r="CZ63" s="163"/>
      <c r="DA63" s="163"/>
      <c r="DB63" s="163"/>
      <c r="DC63" s="163"/>
      <c r="DD63" s="163"/>
      <c r="DE63" s="163"/>
      <c r="DF63" s="163"/>
      <c r="DG63" s="163"/>
      <c r="DH63" s="163"/>
      <c r="DI63" s="163"/>
      <c r="DJ63" s="163"/>
      <c r="DK63" s="163"/>
      <c r="DL63" s="163"/>
      <c r="DM63" s="163"/>
      <c r="DN63" s="163"/>
      <c r="DO63" s="163"/>
      <c r="DP63" s="163"/>
      <c r="DQ63" s="163"/>
      <c r="DR63" s="163"/>
      <c r="DS63" s="163"/>
      <c r="DT63" s="163"/>
      <c r="DU63" s="163"/>
      <c r="DV63" s="163"/>
      <c r="DW63" s="163"/>
      <c r="DX63" s="163"/>
      <c r="DY63" s="163"/>
      <c r="DZ63" s="163"/>
      <c r="EA63" s="163"/>
      <c r="EB63" s="163"/>
      <c r="EC63" s="163"/>
      <c r="ED63" s="163"/>
      <c r="EE63" s="163"/>
      <c r="EF63" s="163"/>
      <c r="EG63" s="163"/>
      <c r="EH63" s="163"/>
      <c r="EI63" s="163"/>
      <c r="EJ63" s="163"/>
      <c r="EK63" s="163"/>
      <c r="EL63" s="163"/>
      <c r="EM63" s="163"/>
      <c r="EN63" s="163"/>
      <c r="EO63" s="163"/>
      <c r="EP63" s="163"/>
      <c r="EQ63" s="163"/>
      <c r="ER63" s="163"/>
      <c r="ES63" s="163"/>
      <c r="ET63" s="163"/>
      <c r="EU63" s="163"/>
      <c r="EV63" s="163"/>
      <c r="EW63" s="163"/>
      <c r="EX63" s="163"/>
      <c r="EY63" s="163"/>
      <c r="EZ63" s="163"/>
      <c r="FA63" s="163"/>
      <c r="FB63" s="163"/>
      <c r="FC63" s="163"/>
      <c r="FD63" s="163"/>
      <c r="FE63" s="163"/>
      <c r="FF63" s="163"/>
      <c r="FG63" s="163"/>
      <c r="FH63" s="163"/>
      <c r="FI63" s="163"/>
      <c r="FJ63" s="163"/>
      <c r="FK63" s="163"/>
      <c r="FL63" s="163"/>
      <c r="FM63" s="163"/>
      <c r="FN63" s="163"/>
      <c r="FO63" s="163"/>
      <c r="FP63" s="163"/>
      <c r="FQ63" s="163"/>
      <c r="FR63" s="163"/>
      <c r="FS63" s="163"/>
      <c r="FT63" s="163"/>
      <c r="FU63" s="163"/>
      <c r="FV63" s="163"/>
      <c r="FW63" s="163"/>
      <c r="FX63" s="163"/>
      <c r="FY63" s="163"/>
      <c r="FZ63" s="163"/>
      <c r="GA63" s="163"/>
      <c r="GB63" s="163"/>
      <c r="GC63" s="163"/>
      <c r="GD63" s="163"/>
      <c r="GE63" s="163"/>
      <c r="GF63" s="163"/>
      <c r="GG63" s="163"/>
      <c r="GH63" s="163"/>
      <c r="GI63" s="163"/>
      <c r="GJ63" s="163"/>
      <c r="GK63" s="163"/>
    </row>
    <row r="64" spans="1:193" s="164" customFormat="1" ht="18" customHeight="1">
      <c r="A64" s="135"/>
      <c r="B64" s="136"/>
      <c r="C64" s="136"/>
      <c r="D64" s="136"/>
      <c r="E64" s="136"/>
      <c r="F64" s="145"/>
      <c r="G64" s="145"/>
      <c r="H64" s="145"/>
      <c r="I64" s="145"/>
      <c r="J64" s="146"/>
      <c r="K64" s="147">
        <f>SUM(VerificationForm[[#This Row],[Certification Fee
(if applicable)]:[Textbooks/ Manuals Fees
(if applicable)]])</f>
        <v>0</v>
      </c>
      <c r="L64" s="148"/>
      <c r="M64" s="148"/>
      <c r="N64" s="143"/>
      <c r="O64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64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64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64" s="119" t="str">
        <f>IF(OR(ISBLANK($B$5),ISBLANK(VerificationForm[[#This Row],[Employee First Name]])),"",
_xlfn.XLOOKUP($B$5,Table6[COUNTY],Table6[DED REGION]))</f>
        <v/>
      </c>
      <c r="S64" s="119" t="str">
        <f>IF(OR(ISBLANK($B$5),ISBLANK(VerificationForm[[#This Row],[Employee First Name]])),"",
_xlfn.XLOOKUP($B$5,Table6[COUNTY],Table6[Points]))</f>
        <v/>
      </c>
      <c r="T64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64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64" s="156" t="str">
        <f>IF(VerificationForm[[#This Row],[Wage Increase to Training Cost Score]]="","",SUM(VerificationForm[[#This Row],[County Economic Distress Score]:[Wage Increase to Training Cost Score]]))</f>
        <v/>
      </c>
      <c r="W64" s="161"/>
      <c r="X64" s="161"/>
      <c r="Y64" s="162"/>
      <c r="Z64" s="117" t="str">
        <f>IF(NOT(ISBLANK(VerificationForm[[#This Row],[Employee First Name]])),#REF!,"")</f>
        <v/>
      </c>
      <c r="AA64" s="118" t="str">
        <f>IF(NOT(ISBLANK(VerificationForm[[#This Row],[Employee First Name]])),$B$2,"")</f>
        <v/>
      </c>
      <c r="AB64" s="119" t="str">
        <f>IF(NOT(ISBLANK(VerificationForm[[#This Row],[Employee First Name]])),$B$4,"")</f>
        <v/>
      </c>
      <c r="AC64" s="119" t="str">
        <f>IF(NOT(ISBLANK(VerificationForm[[#This Row],[Employee Last Name]])),$B$5,"")</f>
        <v/>
      </c>
      <c r="AD64" s="120" t="str">
        <f>IF(NOT(ISBLANK(VerificationForm[[#This Row],[Employee Last Name]])),CONCATENATE(VerificationForm[[#This Row],[Employee First Name]]," ",VerificationForm[[#This Row],[Employee Last Name]]),"")</f>
        <v/>
      </c>
      <c r="AE64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  <c r="AF64" s="163"/>
      <c r="AG64" s="163"/>
      <c r="AH64" s="163"/>
      <c r="AI64" s="163"/>
      <c r="AJ64" s="163"/>
      <c r="AK64" s="163"/>
      <c r="AL64" s="163"/>
      <c r="AM64" s="163"/>
      <c r="AN64" s="163"/>
      <c r="AO64" s="163"/>
      <c r="AP64" s="163"/>
      <c r="AQ64" s="163"/>
      <c r="AR64" s="163"/>
      <c r="AS64" s="163"/>
      <c r="AT64" s="163"/>
      <c r="AU64" s="163"/>
      <c r="AV64" s="163"/>
      <c r="AW64" s="163"/>
      <c r="AX64" s="163"/>
      <c r="AY64" s="163"/>
      <c r="AZ64" s="163"/>
      <c r="BA64" s="163"/>
      <c r="BB64" s="163"/>
      <c r="BC64" s="163"/>
      <c r="BD64" s="163"/>
      <c r="BE64" s="163"/>
      <c r="BF64" s="163"/>
      <c r="BG64" s="163"/>
      <c r="BH64" s="163"/>
      <c r="BI64" s="163"/>
      <c r="BJ64" s="163"/>
      <c r="BK64" s="163"/>
      <c r="BL64" s="163"/>
      <c r="BM64" s="163"/>
      <c r="BN64" s="163"/>
      <c r="BO64" s="163"/>
      <c r="BP64" s="163"/>
      <c r="BQ64" s="163"/>
      <c r="BR64" s="163"/>
      <c r="BS64" s="163"/>
      <c r="BT64" s="163"/>
      <c r="BU64" s="163"/>
      <c r="BV64" s="163"/>
      <c r="BW64" s="163"/>
      <c r="BX64" s="163"/>
      <c r="BY64" s="163"/>
      <c r="BZ64" s="163"/>
      <c r="CA64" s="163"/>
      <c r="CB64" s="163"/>
      <c r="CC64" s="163"/>
      <c r="CD64" s="163"/>
      <c r="CE64" s="163"/>
      <c r="CF64" s="163"/>
      <c r="CG64" s="163"/>
      <c r="CH64" s="163"/>
      <c r="CI64" s="163"/>
      <c r="CJ64" s="163"/>
      <c r="CK64" s="163"/>
      <c r="CL64" s="163"/>
      <c r="CM64" s="163"/>
      <c r="CN64" s="163"/>
      <c r="CO64" s="163"/>
      <c r="CP64" s="163"/>
      <c r="CQ64" s="163"/>
      <c r="CR64" s="163"/>
      <c r="CS64" s="163"/>
      <c r="CT64" s="163"/>
      <c r="CU64" s="163"/>
      <c r="CV64" s="163"/>
      <c r="CW64" s="163"/>
      <c r="CX64" s="163"/>
      <c r="CY64" s="163"/>
      <c r="CZ64" s="163"/>
      <c r="DA64" s="163"/>
      <c r="DB64" s="163"/>
      <c r="DC64" s="163"/>
      <c r="DD64" s="163"/>
      <c r="DE64" s="163"/>
      <c r="DF64" s="163"/>
      <c r="DG64" s="163"/>
      <c r="DH64" s="163"/>
      <c r="DI64" s="163"/>
      <c r="DJ64" s="163"/>
      <c r="DK64" s="163"/>
      <c r="DL64" s="163"/>
      <c r="DM64" s="163"/>
      <c r="DN64" s="163"/>
      <c r="DO64" s="163"/>
      <c r="DP64" s="163"/>
      <c r="DQ64" s="163"/>
      <c r="DR64" s="163"/>
      <c r="DS64" s="163"/>
      <c r="DT64" s="163"/>
      <c r="DU64" s="163"/>
      <c r="DV64" s="163"/>
      <c r="DW64" s="163"/>
      <c r="DX64" s="163"/>
      <c r="DY64" s="163"/>
      <c r="DZ64" s="163"/>
      <c r="EA64" s="163"/>
      <c r="EB64" s="163"/>
      <c r="EC64" s="163"/>
      <c r="ED64" s="163"/>
      <c r="EE64" s="163"/>
      <c r="EF64" s="163"/>
      <c r="EG64" s="163"/>
      <c r="EH64" s="163"/>
      <c r="EI64" s="163"/>
      <c r="EJ64" s="163"/>
      <c r="EK64" s="163"/>
      <c r="EL64" s="163"/>
      <c r="EM64" s="163"/>
      <c r="EN64" s="163"/>
      <c r="EO64" s="163"/>
      <c r="EP64" s="163"/>
      <c r="EQ64" s="163"/>
      <c r="ER64" s="163"/>
      <c r="ES64" s="163"/>
      <c r="ET64" s="163"/>
      <c r="EU64" s="163"/>
      <c r="EV64" s="163"/>
      <c r="EW64" s="163"/>
      <c r="EX64" s="163"/>
      <c r="EY64" s="163"/>
      <c r="EZ64" s="163"/>
      <c r="FA64" s="163"/>
      <c r="FB64" s="163"/>
      <c r="FC64" s="163"/>
      <c r="FD64" s="163"/>
      <c r="FE64" s="163"/>
      <c r="FF64" s="163"/>
      <c r="FG64" s="163"/>
      <c r="FH64" s="163"/>
      <c r="FI64" s="163"/>
      <c r="FJ64" s="163"/>
      <c r="FK64" s="163"/>
      <c r="FL64" s="163"/>
      <c r="FM64" s="163"/>
      <c r="FN64" s="163"/>
      <c r="FO64" s="163"/>
      <c r="FP64" s="163"/>
      <c r="FQ64" s="163"/>
      <c r="FR64" s="163"/>
      <c r="FS64" s="163"/>
      <c r="FT64" s="163"/>
      <c r="FU64" s="163"/>
      <c r="FV64" s="163"/>
      <c r="FW64" s="163"/>
      <c r="FX64" s="163"/>
      <c r="FY64" s="163"/>
      <c r="FZ64" s="163"/>
      <c r="GA64" s="163"/>
      <c r="GB64" s="163"/>
      <c r="GC64" s="163"/>
      <c r="GD64" s="163"/>
      <c r="GE64" s="163"/>
      <c r="GF64" s="163"/>
      <c r="GG64" s="163"/>
      <c r="GH64" s="163"/>
      <c r="GI64" s="163"/>
      <c r="GJ64" s="163"/>
      <c r="GK64" s="163"/>
    </row>
    <row r="65" spans="1:194" s="164" customFormat="1" ht="18" customHeight="1">
      <c r="A65" s="135"/>
      <c r="B65" s="136"/>
      <c r="C65" s="136"/>
      <c r="D65" s="136"/>
      <c r="E65" s="136"/>
      <c r="F65" s="145"/>
      <c r="G65" s="145"/>
      <c r="H65" s="145"/>
      <c r="I65" s="145"/>
      <c r="J65" s="146"/>
      <c r="K65" s="147">
        <f>SUM(VerificationForm[[#This Row],[Certification Fee
(if applicable)]:[Textbooks/ Manuals Fees
(if applicable)]])</f>
        <v>0</v>
      </c>
      <c r="L65" s="148"/>
      <c r="M65" s="148"/>
      <c r="N65" s="143"/>
      <c r="O65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65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65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65" s="119" t="str">
        <f>IF(OR(ISBLANK($B$5),ISBLANK(VerificationForm[[#This Row],[Employee First Name]])),"",
_xlfn.XLOOKUP($B$5,Table6[COUNTY],Table6[DED REGION]))</f>
        <v/>
      </c>
      <c r="S65" s="119" t="str">
        <f>IF(OR(ISBLANK($B$5),ISBLANK(VerificationForm[[#This Row],[Employee First Name]])),"",
_xlfn.XLOOKUP($B$5,Table6[COUNTY],Table6[Points]))</f>
        <v/>
      </c>
      <c r="T65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65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65" s="156" t="str">
        <f>IF(VerificationForm[[#This Row],[Wage Increase to Training Cost Score]]="","",SUM(VerificationForm[[#This Row],[County Economic Distress Score]:[Wage Increase to Training Cost Score]]))</f>
        <v/>
      </c>
      <c r="W65" s="161"/>
      <c r="X65" s="161"/>
      <c r="Y65" s="162"/>
      <c r="Z65" s="117" t="str">
        <f>IF(NOT(ISBLANK(VerificationForm[[#This Row],[Employee First Name]])),#REF!,"")</f>
        <v/>
      </c>
      <c r="AA65" s="118" t="str">
        <f>IF(NOT(ISBLANK(VerificationForm[[#This Row],[Employee First Name]])),$B$2,"")</f>
        <v/>
      </c>
      <c r="AB65" s="119" t="str">
        <f>IF(NOT(ISBLANK(VerificationForm[[#This Row],[Employee First Name]])),$B$4,"")</f>
        <v/>
      </c>
      <c r="AC65" s="119" t="str">
        <f>IF(NOT(ISBLANK(VerificationForm[[#This Row],[Employee Last Name]])),$B$5,"")</f>
        <v/>
      </c>
      <c r="AD65" s="120" t="str">
        <f>IF(NOT(ISBLANK(VerificationForm[[#This Row],[Employee Last Name]])),CONCATENATE(VerificationForm[[#This Row],[Employee First Name]]," ",VerificationForm[[#This Row],[Employee Last Name]]),"")</f>
        <v/>
      </c>
      <c r="AE65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  <c r="AF65" s="163"/>
      <c r="AG65" s="163"/>
      <c r="AH65" s="163"/>
      <c r="AI65" s="163"/>
      <c r="AJ65" s="163"/>
      <c r="AK65" s="163"/>
      <c r="AL65" s="163"/>
      <c r="AM65" s="163"/>
      <c r="AN65" s="163"/>
      <c r="AO65" s="163"/>
      <c r="AP65" s="163"/>
      <c r="AQ65" s="163"/>
      <c r="AR65" s="163"/>
      <c r="AS65" s="163"/>
      <c r="AT65" s="163"/>
      <c r="AU65" s="163"/>
      <c r="AV65" s="163"/>
      <c r="AW65" s="163"/>
      <c r="AX65" s="163"/>
      <c r="AY65" s="163"/>
      <c r="AZ65" s="163"/>
      <c r="BA65" s="163"/>
      <c r="BB65" s="163"/>
      <c r="BC65" s="163"/>
      <c r="BD65" s="163"/>
      <c r="BE65" s="163"/>
      <c r="BF65" s="163"/>
      <c r="BG65" s="163"/>
      <c r="BH65" s="163"/>
      <c r="BI65" s="163"/>
      <c r="BJ65" s="163"/>
      <c r="BK65" s="163"/>
      <c r="BL65" s="163"/>
      <c r="BM65" s="163"/>
      <c r="BN65" s="163"/>
      <c r="BO65" s="163"/>
      <c r="BP65" s="163"/>
      <c r="BQ65" s="163"/>
      <c r="BR65" s="163"/>
      <c r="BS65" s="163"/>
      <c r="BT65" s="163"/>
      <c r="BU65" s="163"/>
      <c r="BV65" s="163"/>
      <c r="BW65" s="163"/>
      <c r="BX65" s="163"/>
      <c r="BY65" s="163"/>
      <c r="BZ65" s="163"/>
      <c r="CA65" s="163"/>
      <c r="CB65" s="163"/>
      <c r="CC65" s="163"/>
      <c r="CD65" s="163"/>
      <c r="CE65" s="163"/>
      <c r="CF65" s="163"/>
      <c r="CG65" s="163"/>
      <c r="CH65" s="163"/>
      <c r="CI65" s="163"/>
      <c r="CJ65" s="163"/>
      <c r="CK65" s="163"/>
      <c r="CL65" s="163"/>
      <c r="CM65" s="163"/>
      <c r="CN65" s="163"/>
      <c r="CO65" s="163"/>
      <c r="CP65" s="163"/>
      <c r="CQ65" s="163"/>
      <c r="CR65" s="163"/>
      <c r="CS65" s="163"/>
      <c r="CT65" s="163"/>
      <c r="CU65" s="163"/>
      <c r="CV65" s="163"/>
      <c r="CW65" s="163"/>
      <c r="CX65" s="163"/>
      <c r="CY65" s="163"/>
      <c r="CZ65" s="163"/>
      <c r="DA65" s="163"/>
      <c r="DB65" s="163"/>
      <c r="DC65" s="163"/>
      <c r="DD65" s="163"/>
      <c r="DE65" s="163"/>
      <c r="DF65" s="163"/>
      <c r="DG65" s="163"/>
      <c r="DH65" s="163"/>
      <c r="DI65" s="163"/>
      <c r="DJ65" s="163"/>
      <c r="DK65" s="163"/>
      <c r="DL65" s="163"/>
      <c r="DM65" s="163"/>
      <c r="DN65" s="163"/>
      <c r="DO65" s="163"/>
      <c r="DP65" s="163"/>
      <c r="DQ65" s="163"/>
      <c r="DR65" s="163"/>
      <c r="DS65" s="163"/>
      <c r="DT65" s="163"/>
      <c r="DU65" s="163"/>
      <c r="DV65" s="163"/>
      <c r="DW65" s="163"/>
      <c r="DX65" s="163"/>
      <c r="DY65" s="163"/>
      <c r="DZ65" s="163"/>
      <c r="EA65" s="163"/>
      <c r="EB65" s="163"/>
      <c r="EC65" s="163"/>
      <c r="ED65" s="163"/>
      <c r="EE65" s="163"/>
      <c r="EF65" s="163"/>
      <c r="EG65" s="163"/>
      <c r="EH65" s="163"/>
      <c r="EI65" s="163"/>
      <c r="EJ65" s="163"/>
      <c r="EK65" s="163"/>
      <c r="EL65" s="163"/>
      <c r="EM65" s="163"/>
      <c r="EN65" s="163"/>
      <c r="EO65" s="163"/>
      <c r="EP65" s="163"/>
      <c r="EQ65" s="163"/>
      <c r="ER65" s="163"/>
      <c r="ES65" s="163"/>
      <c r="ET65" s="163"/>
      <c r="EU65" s="163"/>
      <c r="EV65" s="163"/>
      <c r="EW65" s="163"/>
      <c r="EX65" s="163"/>
      <c r="EY65" s="163"/>
      <c r="EZ65" s="163"/>
      <c r="FA65" s="163"/>
      <c r="FB65" s="163"/>
      <c r="FC65" s="163"/>
      <c r="FD65" s="163"/>
      <c r="FE65" s="163"/>
      <c r="FF65" s="163"/>
      <c r="FG65" s="163"/>
      <c r="FH65" s="163"/>
      <c r="FI65" s="163"/>
      <c r="FJ65" s="163"/>
      <c r="FK65" s="163"/>
      <c r="FL65" s="163"/>
      <c r="FM65" s="163"/>
      <c r="FN65" s="163"/>
      <c r="FO65" s="163"/>
      <c r="FP65" s="163"/>
      <c r="FQ65" s="163"/>
      <c r="FR65" s="163"/>
      <c r="FS65" s="163"/>
      <c r="FT65" s="163"/>
      <c r="FU65" s="163"/>
      <c r="FV65" s="163"/>
      <c r="FW65" s="163"/>
      <c r="FX65" s="163"/>
      <c r="FY65" s="163"/>
      <c r="FZ65" s="163"/>
      <c r="GA65" s="163"/>
      <c r="GB65" s="163"/>
      <c r="GC65" s="163"/>
      <c r="GD65" s="163"/>
      <c r="GE65" s="163"/>
      <c r="GF65" s="163"/>
      <c r="GG65" s="163"/>
      <c r="GH65" s="163"/>
      <c r="GI65" s="163"/>
      <c r="GJ65" s="163"/>
      <c r="GK65" s="163"/>
    </row>
    <row r="66" spans="1:194" s="164" customFormat="1" ht="18" customHeight="1">
      <c r="A66" s="135"/>
      <c r="B66" s="136"/>
      <c r="C66" s="136"/>
      <c r="D66" s="136"/>
      <c r="E66" s="136"/>
      <c r="F66" s="145"/>
      <c r="G66" s="145"/>
      <c r="H66" s="145"/>
      <c r="I66" s="145"/>
      <c r="J66" s="146"/>
      <c r="K66" s="147">
        <f>SUM(VerificationForm[[#This Row],[Certification Fee
(if applicable)]:[Textbooks/ Manuals Fees
(if applicable)]])</f>
        <v>0</v>
      </c>
      <c r="L66" s="148"/>
      <c r="M66" s="148"/>
      <c r="N66" s="143"/>
      <c r="O66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66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66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66" s="119" t="str">
        <f>IF(OR(ISBLANK($B$5),ISBLANK(VerificationForm[[#This Row],[Employee First Name]])),"",
_xlfn.XLOOKUP($B$5,Table6[COUNTY],Table6[DED REGION]))</f>
        <v/>
      </c>
      <c r="S66" s="119" t="str">
        <f>IF(OR(ISBLANK($B$5),ISBLANK(VerificationForm[[#This Row],[Employee First Name]])),"",
_xlfn.XLOOKUP($B$5,Table6[COUNTY],Table6[Points]))</f>
        <v/>
      </c>
      <c r="T66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66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66" s="156" t="str">
        <f>IF(VerificationForm[[#This Row],[Wage Increase to Training Cost Score]]="","",SUM(VerificationForm[[#This Row],[County Economic Distress Score]:[Wage Increase to Training Cost Score]]))</f>
        <v/>
      </c>
      <c r="W66" s="161"/>
      <c r="X66" s="161"/>
      <c r="Y66" s="162"/>
      <c r="Z66" s="117" t="str">
        <f>IF(NOT(ISBLANK(VerificationForm[[#This Row],[Employee First Name]])),#REF!,"")</f>
        <v/>
      </c>
      <c r="AA66" s="118" t="str">
        <f>IF(NOT(ISBLANK(VerificationForm[[#This Row],[Employee First Name]])),$B$2,"")</f>
        <v/>
      </c>
      <c r="AB66" s="119" t="str">
        <f>IF(NOT(ISBLANK(VerificationForm[[#This Row],[Employee First Name]])),$B$4,"")</f>
        <v/>
      </c>
      <c r="AC66" s="119" t="str">
        <f>IF(NOT(ISBLANK(VerificationForm[[#This Row],[Employee Last Name]])),$B$5,"")</f>
        <v/>
      </c>
      <c r="AD66" s="120" t="str">
        <f>IF(NOT(ISBLANK(VerificationForm[[#This Row],[Employee Last Name]])),CONCATENATE(VerificationForm[[#This Row],[Employee First Name]]," ",VerificationForm[[#This Row],[Employee Last Name]]),"")</f>
        <v/>
      </c>
      <c r="AE66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  <c r="AF66" s="163"/>
      <c r="AG66" s="163"/>
      <c r="AH66" s="163"/>
      <c r="AI66" s="163"/>
      <c r="AJ66" s="163"/>
      <c r="AK66" s="163"/>
      <c r="AL66" s="163"/>
      <c r="AM66" s="163"/>
      <c r="AN66" s="163"/>
      <c r="AO66" s="163"/>
      <c r="AP66" s="163"/>
      <c r="AQ66" s="163"/>
      <c r="AR66" s="163"/>
      <c r="AS66" s="163"/>
      <c r="AT66" s="163"/>
      <c r="AU66" s="163"/>
      <c r="AV66" s="163"/>
      <c r="AW66" s="163"/>
      <c r="AX66" s="163"/>
      <c r="AY66" s="163"/>
      <c r="AZ66" s="163"/>
      <c r="BA66" s="163"/>
      <c r="BB66" s="163"/>
      <c r="BC66" s="163"/>
      <c r="BD66" s="163"/>
      <c r="BE66" s="163"/>
      <c r="BF66" s="163"/>
      <c r="BG66" s="163"/>
      <c r="BH66" s="163"/>
      <c r="BI66" s="163"/>
      <c r="BJ66" s="163"/>
      <c r="BK66" s="163"/>
      <c r="BL66" s="163"/>
      <c r="BM66" s="163"/>
      <c r="BN66" s="163"/>
      <c r="BO66" s="163"/>
      <c r="BP66" s="163"/>
      <c r="BQ66" s="163"/>
      <c r="BR66" s="163"/>
      <c r="BS66" s="163"/>
      <c r="BT66" s="163"/>
      <c r="BU66" s="163"/>
      <c r="BV66" s="163"/>
      <c r="BW66" s="163"/>
      <c r="BX66" s="163"/>
      <c r="BY66" s="163"/>
      <c r="BZ66" s="163"/>
      <c r="CA66" s="163"/>
      <c r="CB66" s="163"/>
      <c r="CC66" s="163"/>
      <c r="CD66" s="163"/>
      <c r="CE66" s="163"/>
      <c r="CF66" s="163"/>
      <c r="CG66" s="163"/>
      <c r="CH66" s="163"/>
      <c r="CI66" s="163"/>
      <c r="CJ66" s="163"/>
      <c r="CK66" s="163"/>
      <c r="CL66" s="163"/>
      <c r="CM66" s="163"/>
      <c r="CN66" s="163"/>
      <c r="CO66" s="163"/>
      <c r="CP66" s="163"/>
      <c r="CQ66" s="163"/>
      <c r="CR66" s="163"/>
      <c r="CS66" s="163"/>
      <c r="CT66" s="163"/>
      <c r="CU66" s="163"/>
      <c r="CV66" s="163"/>
      <c r="CW66" s="163"/>
      <c r="CX66" s="163"/>
      <c r="CY66" s="163"/>
      <c r="CZ66" s="163"/>
      <c r="DA66" s="163"/>
      <c r="DB66" s="163"/>
      <c r="DC66" s="163"/>
      <c r="DD66" s="163"/>
      <c r="DE66" s="163"/>
      <c r="DF66" s="163"/>
      <c r="DG66" s="163"/>
      <c r="DH66" s="163"/>
      <c r="DI66" s="163"/>
      <c r="DJ66" s="163"/>
      <c r="DK66" s="163"/>
      <c r="DL66" s="163"/>
      <c r="DM66" s="163"/>
      <c r="DN66" s="163"/>
      <c r="DO66" s="163"/>
      <c r="DP66" s="163"/>
      <c r="DQ66" s="163"/>
      <c r="DR66" s="163"/>
      <c r="DS66" s="163"/>
      <c r="DT66" s="163"/>
      <c r="DU66" s="163"/>
      <c r="DV66" s="163"/>
      <c r="DW66" s="163"/>
      <c r="DX66" s="163"/>
      <c r="DY66" s="163"/>
      <c r="DZ66" s="163"/>
      <c r="EA66" s="163"/>
      <c r="EB66" s="163"/>
      <c r="EC66" s="163"/>
      <c r="ED66" s="163"/>
      <c r="EE66" s="163"/>
      <c r="EF66" s="163"/>
      <c r="EG66" s="163"/>
      <c r="EH66" s="163"/>
      <c r="EI66" s="163"/>
      <c r="EJ66" s="163"/>
      <c r="EK66" s="163"/>
      <c r="EL66" s="163"/>
      <c r="EM66" s="163"/>
      <c r="EN66" s="163"/>
      <c r="EO66" s="163"/>
      <c r="EP66" s="163"/>
      <c r="EQ66" s="163"/>
      <c r="ER66" s="163"/>
      <c r="ES66" s="163"/>
      <c r="ET66" s="163"/>
      <c r="EU66" s="163"/>
      <c r="EV66" s="163"/>
      <c r="EW66" s="163"/>
      <c r="EX66" s="163"/>
      <c r="EY66" s="163"/>
      <c r="EZ66" s="163"/>
      <c r="FA66" s="163"/>
      <c r="FB66" s="163"/>
      <c r="FC66" s="163"/>
      <c r="FD66" s="163"/>
      <c r="FE66" s="163"/>
      <c r="FF66" s="163"/>
      <c r="FG66" s="163"/>
      <c r="FH66" s="163"/>
      <c r="FI66" s="163"/>
      <c r="FJ66" s="163"/>
      <c r="FK66" s="163"/>
      <c r="FL66" s="163"/>
      <c r="FM66" s="163"/>
      <c r="FN66" s="163"/>
      <c r="FO66" s="163"/>
      <c r="FP66" s="163"/>
      <c r="FQ66" s="163"/>
      <c r="FR66" s="163"/>
      <c r="FS66" s="163"/>
      <c r="FT66" s="163"/>
      <c r="FU66" s="163"/>
      <c r="FV66" s="163"/>
      <c r="FW66" s="163"/>
      <c r="FX66" s="163"/>
      <c r="FY66" s="163"/>
      <c r="FZ66" s="163"/>
      <c r="GA66" s="163"/>
      <c r="GB66" s="163"/>
      <c r="GC66" s="163"/>
      <c r="GD66" s="163"/>
      <c r="GE66" s="163"/>
      <c r="GF66" s="163"/>
      <c r="GG66" s="163"/>
      <c r="GH66" s="163"/>
      <c r="GI66" s="163"/>
      <c r="GJ66" s="163"/>
      <c r="GK66" s="163"/>
    </row>
    <row r="67" spans="1:194" s="165" customFormat="1" ht="18" customHeight="1">
      <c r="A67" s="135"/>
      <c r="B67" s="136"/>
      <c r="C67" s="136"/>
      <c r="D67" s="136"/>
      <c r="E67" s="136"/>
      <c r="F67" s="145"/>
      <c r="G67" s="145"/>
      <c r="H67" s="145"/>
      <c r="I67" s="145"/>
      <c r="J67" s="146"/>
      <c r="K67" s="147">
        <f>SUM(VerificationForm[[#This Row],[Certification Fee
(if applicable)]:[Textbooks/ Manuals Fees
(if applicable)]])</f>
        <v>0</v>
      </c>
      <c r="L67" s="148"/>
      <c r="M67" s="148"/>
      <c r="N67" s="143"/>
      <c r="O67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67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67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67" s="119" t="str">
        <f>IF(OR(ISBLANK($B$5),ISBLANK(VerificationForm[[#This Row],[Employee First Name]])),"",
_xlfn.XLOOKUP($B$5,Table6[COUNTY],Table6[DED REGION]))</f>
        <v/>
      </c>
      <c r="S67" s="119" t="str">
        <f>IF(OR(ISBLANK($B$5),ISBLANK(VerificationForm[[#This Row],[Employee First Name]])),"",
_xlfn.XLOOKUP($B$5,Table6[COUNTY],Table6[Points]))</f>
        <v/>
      </c>
      <c r="T67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67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67" s="156" t="str">
        <f>IF(VerificationForm[[#This Row],[Wage Increase to Training Cost Score]]="","",SUM(VerificationForm[[#This Row],[County Economic Distress Score]:[Wage Increase to Training Cost Score]]))</f>
        <v/>
      </c>
      <c r="W67" s="161"/>
      <c r="X67" s="161"/>
      <c r="Y67" s="162"/>
      <c r="Z67" s="117" t="str">
        <f>IF(NOT(ISBLANK(VerificationForm[[#This Row],[Employee First Name]])),#REF!,"")</f>
        <v/>
      </c>
      <c r="AA67" s="118" t="str">
        <f>IF(NOT(ISBLANK(VerificationForm[[#This Row],[Employee First Name]])),$B$2,"")</f>
        <v/>
      </c>
      <c r="AB67" s="119" t="str">
        <f>IF(NOT(ISBLANK(VerificationForm[[#This Row],[Employee First Name]])),$B$4,"")</f>
        <v/>
      </c>
      <c r="AC67" s="119" t="str">
        <f>IF(NOT(ISBLANK(VerificationForm[[#This Row],[Employee Last Name]])),$B$5,"")</f>
        <v/>
      </c>
      <c r="AD67" s="120" t="str">
        <f>IF(NOT(ISBLANK(VerificationForm[[#This Row],[Employee Last Name]])),CONCATENATE(VerificationForm[[#This Row],[Employee First Name]]," ",VerificationForm[[#This Row],[Employee Last Name]]),"")</f>
        <v/>
      </c>
      <c r="AE67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  <c r="AF67" s="163"/>
      <c r="AG67" s="163"/>
      <c r="AH67" s="163"/>
      <c r="AI67" s="163"/>
      <c r="AJ67" s="163"/>
      <c r="AK67" s="163"/>
      <c r="AL67" s="163"/>
      <c r="AM67" s="163"/>
      <c r="AN67" s="163"/>
      <c r="AO67" s="163"/>
      <c r="AP67" s="163"/>
      <c r="AQ67" s="163"/>
      <c r="AR67" s="163"/>
      <c r="AS67" s="163"/>
      <c r="AT67" s="163"/>
      <c r="AU67" s="163"/>
      <c r="AV67" s="163"/>
      <c r="AW67" s="163"/>
      <c r="AX67" s="163"/>
      <c r="AY67" s="163"/>
      <c r="AZ67" s="163"/>
      <c r="BA67" s="163"/>
      <c r="BB67" s="163"/>
      <c r="BC67" s="163"/>
      <c r="BD67" s="163"/>
      <c r="BE67" s="163"/>
      <c r="BF67" s="163"/>
      <c r="BG67" s="163"/>
      <c r="BH67" s="163"/>
      <c r="BI67" s="163"/>
      <c r="BJ67" s="163"/>
      <c r="BK67" s="163"/>
      <c r="BL67" s="163"/>
      <c r="BM67" s="163"/>
      <c r="BN67" s="163"/>
      <c r="BO67" s="163"/>
      <c r="BP67" s="163"/>
      <c r="BQ67" s="163"/>
      <c r="BR67" s="163"/>
      <c r="BS67" s="163"/>
      <c r="BT67" s="163"/>
      <c r="BU67" s="163"/>
      <c r="BV67" s="163"/>
      <c r="BW67" s="163"/>
      <c r="BX67" s="163"/>
      <c r="BY67" s="163"/>
      <c r="BZ67" s="163"/>
      <c r="CA67" s="163"/>
      <c r="CB67" s="163"/>
      <c r="CC67" s="163"/>
      <c r="CD67" s="163"/>
      <c r="CE67" s="163"/>
      <c r="CF67" s="163"/>
      <c r="CG67" s="163"/>
      <c r="CH67" s="163"/>
      <c r="CI67" s="163"/>
      <c r="CJ67" s="163"/>
      <c r="CK67" s="163"/>
      <c r="CL67" s="163"/>
      <c r="CM67" s="163"/>
      <c r="CN67" s="163"/>
      <c r="CO67" s="163"/>
      <c r="CP67" s="163"/>
      <c r="CQ67" s="163"/>
      <c r="CR67" s="163"/>
      <c r="CS67" s="163"/>
      <c r="CT67" s="163"/>
      <c r="CU67" s="163"/>
      <c r="CV67" s="163"/>
      <c r="CW67" s="163"/>
      <c r="CX67" s="163"/>
      <c r="CY67" s="163"/>
      <c r="CZ67" s="163"/>
      <c r="DA67" s="163"/>
      <c r="DB67" s="163"/>
      <c r="DC67" s="163"/>
      <c r="DD67" s="163"/>
      <c r="DE67" s="163"/>
      <c r="DF67" s="163"/>
      <c r="DG67" s="163"/>
      <c r="DH67" s="163"/>
      <c r="DI67" s="163"/>
      <c r="DJ67" s="163"/>
      <c r="DK67" s="163"/>
      <c r="DL67" s="163"/>
      <c r="DM67" s="163"/>
      <c r="DN67" s="163"/>
      <c r="DO67" s="163"/>
      <c r="DP67" s="163"/>
      <c r="DQ67" s="163"/>
      <c r="DR67" s="163"/>
      <c r="DS67" s="163"/>
      <c r="DT67" s="163"/>
      <c r="DU67" s="163"/>
      <c r="DV67" s="163"/>
      <c r="DW67" s="163"/>
      <c r="DX67" s="163"/>
      <c r="DY67" s="163"/>
      <c r="DZ67" s="163"/>
      <c r="EA67" s="163"/>
      <c r="EB67" s="163"/>
      <c r="EC67" s="163"/>
      <c r="ED67" s="163"/>
      <c r="EE67" s="163"/>
      <c r="EF67" s="163"/>
      <c r="EG67" s="163"/>
      <c r="EH67" s="163"/>
      <c r="EI67" s="163"/>
      <c r="EJ67" s="163"/>
      <c r="EK67" s="163"/>
      <c r="EL67" s="163"/>
      <c r="EM67" s="163"/>
      <c r="EN67" s="163"/>
      <c r="EO67" s="163"/>
      <c r="EP67" s="163"/>
      <c r="EQ67" s="163"/>
      <c r="ER67" s="163"/>
      <c r="ES67" s="163"/>
      <c r="ET67" s="163"/>
      <c r="EU67" s="163"/>
      <c r="EV67" s="163"/>
      <c r="EW67" s="163"/>
      <c r="EX67" s="163"/>
      <c r="EY67" s="163"/>
      <c r="EZ67" s="163"/>
      <c r="FA67" s="163"/>
      <c r="FB67" s="163"/>
      <c r="FC67" s="163"/>
      <c r="FD67" s="163"/>
      <c r="FE67" s="163"/>
      <c r="FF67" s="163"/>
      <c r="FG67" s="163"/>
      <c r="FH67" s="163"/>
      <c r="FI67" s="163"/>
      <c r="FJ67" s="163"/>
      <c r="FK67" s="163"/>
      <c r="FL67" s="163"/>
      <c r="FM67" s="163"/>
      <c r="FN67" s="163"/>
      <c r="FO67" s="163"/>
      <c r="FP67" s="163"/>
      <c r="FQ67" s="163"/>
      <c r="FR67" s="163"/>
      <c r="FS67" s="163"/>
      <c r="FT67" s="163"/>
      <c r="FU67" s="163"/>
      <c r="FV67" s="163"/>
      <c r="FW67" s="163"/>
      <c r="FX67" s="163"/>
      <c r="FY67" s="163"/>
      <c r="FZ67" s="163"/>
      <c r="GA67" s="163"/>
      <c r="GB67" s="163"/>
      <c r="GC67" s="163"/>
      <c r="GD67" s="163"/>
      <c r="GE67" s="163"/>
      <c r="GF67" s="163"/>
      <c r="GG67" s="163"/>
      <c r="GH67" s="163"/>
      <c r="GI67" s="163"/>
      <c r="GJ67" s="163"/>
      <c r="GK67" s="163"/>
      <c r="GL67" s="163"/>
    </row>
    <row r="68" spans="1:194" s="159" customFormat="1" ht="18" customHeight="1">
      <c r="A68" s="135"/>
      <c r="B68" s="136"/>
      <c r="C68" s="136"/>
      <c r="D68" s="136"/>
      <c r="E68" s="136"/>
      <c r="F68" s="145"/>
      <c r="G68" s="145"/>
      <c r="H68" s="145"/>
      <c r="I68" s="145"/>
      <c r="J68" s="146"/>
      <c r="K68" s="147">
        <f>SUM(VerificationForm[[#This Row],[Certification Fee
(if applicable)]:[Textbooks/ Manuals Fees
(if applicable)]])</f>
        <v>0</v>
      </c>
      <c r="L68" s="148"/>
      <c r="M68" s="148"/>
      <c r="N68" s="143"/>
      <c r="O68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68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68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68" s="119" t="str">
        <f>IF(OR(ISBLANK($B$5),ISBLANK(VerificationForm[[#This Row],[Employee First Name]])),"",
_xlfn.XLOOKUP($B$5,Table6[COUNTY],Table6[DED REGION]))</f>
        <v/>
      </c>
      <c r="S68" s="119" t="str">
        <f>IF(OR(ISBLANK($B$5),ISBLANK(VerificationForm[[#This Row],[Employee First Name]])),"",
_xlfn.XLOOKUP($B$5,Table6[COUNTY],Table6[Points]))</f>
        <v/>
      </c>
      <c r="T68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68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68" s="156" t="str">
        <f>IF(VerificationForm[[#This Row],[Wage Increase to Training Cost Score]]="","",SUM(VerificationForm[[#This Row],[County Economic Distress Score]:[Wage Increase to Training Cost Score]]))</f>
        <v/>
      </c>
      <c r="W68" s="161"/>
      <c r="X68" s="161"/>
      <c r="Y68" s="162"/>
      <c r="Z68" s="117" t="str">
        <f>IF(NOT(ISBLANK(VerificationForm[[#This Row],[Employee First Name]])),#REF!,"")</f>
        <v/>
      </c>
      <c r="AA68" s="118" t="str">
        <f>IF(NOT(ISBLANK(VerificationForm[[#This Row],[Employee First Name]])),$B$2,"")</f>
        <v/>
      </c>
      <c r="AB68" s="119" t="str">
        <f>IF(NOT(ISBLANK(VerificationForm[[#This Row],[Employee First Name]])),$B$4,"")</f>
        <v/>
      </c>
      <c r="AC68" s="119" t="str">
        <f>IF(NOT(ISBLANK(VerificationForm[[#This Row],[Employee Last Name]])),$B$5,"")</f>
        <v/>
      </c>
      <c r="AD68" s="120" t="str">
        <f>IF(NOT(ISBLANK(VerificationForm[[#This Row],[Employee Last Name]])),CONCATENATE(VerificationForm[[#This Row],[Employee First Name]]," ",VerificationForm[[#This Row],[Employee Last Name]]),"")</f>
        <v/>
      </c>
      <c r="AE68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</row>
    <row r="69" spans="1:194" s="159" customFormat="1" ht="18" customHeight="1">
      <c r="A69" s="135"/>
      <c r="B69" s="136"/>
      <c r="C69" s="136"/>
      <c r="D69" s="136"/>
      <c r="E69" s="136"/>
      <c r="F69" s="145"/>
      <c r="G69" s="145"/>
      <c r="H69" s="145"/>
      <c r="I69" s="145"/>
      <c r="J69" s="146"/>
      <c r="K69" s="147">
        <f>SUM(VerificationForm[[#This Row],[Certification Fee
(if applicable)]:[Textbooks/ Manuals Fees
(if applicable)]])</f>
        <v>0</v>
      </c>
      <c r="L69" s="148"/>
      <c r="M69" s="148"/>
      <c r="N69" s="143"/>
      <c r="O69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69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69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69" s="119" t="str">
        <f>IF(OR(ISBLANK($B$5),ISBLANK(VerificationForm[[#This Row],[Employee First Name]])),"",
_xlfn.XLOOKUP($B$5,Table6[COUNTY],Table6[DED REGION]))</f>
        <v/>
      </c>
      <c r="S69" s="119" t="str">
        <f>IF(OR(ISBLANK($B$5),ISBLANK(VerificationForm[[#This Row],[Employee First Name]])),"",
_xlfn.XLOOKUP($B$5,Table6[COUNTY],Table6[Points]))</f>
        <v/>
      </c>
      <c r="T69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69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69" s="156" t="str">
        <f>IF(VerificationForm[[#This Row],[Wage Increase to Training Cost Score]]="","",SUM(VerificationForm[[#This Row],[County Economic Distress Score]:[Wage Increase to Training Cost Score]]))</f>
        <v/>
      </c>
      <c r="W69" s="161"/>
      <c r="X69" s="161"/>
      <c r="Y69" s="162"/>
      <c r="Z69" s="117" t="str">
        <f>IF(NOT(ISBLANK(VerificationForm[[#This Row],[Employee First Name]])),#REF!,"")</f>
        <v/>
      </c>
      <c r="AA69" s="118" t="str">
        <f>IF(NOT(ISBLANK(VerificationForm[[#This Row],[Employee First Name]])),$B$2,"")</f>
        <v/>
      </c>
      <c r="AB69" s="119" t="str">
        <f>IF(NOT(ISBLANK(VerificationForm[[#This Row],[Employee First Name]])),$B$4,"")</f>
        <v/>
      </c>
      <c r="AC69" s="119" t="str">
        <f>IF(NOT(ISBLANK(VerificationForm[[#This Row],[Employee Last Name]])),$B$5,"")</f>
        <v/>
      </c>
      <c r="AD69" s="120" t="str">
        <f>IF(NOT(ISBLANK(VerificationForm[[#This Row],[Employee Last Name]])),CONCATENATE(VerificationForm[[#This Row],[Employee First Name]]," ",VerificationForm[[#This Row],[Employee Last Name]]),"")</f>
        <v/>
      </c>
      <c r="AE69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</row>
    <row r="70" spans="1:194" s="159" customFormat="1" ht="18" customHeight="1">
      <c r="A70" s="135"/>
      <c r="B70" s="136"/>
      <c r="C70" s="136"/>
      <c r="D70" s="136"/>
      <c r="E70" s="136"/>
      <c r="F70" s="145"/>
      <c r="G70" s="145"/>
      <c r="H70" s="145"/>
      <c r="I70" s="145"/>
      <c r="J70" s="146"/>
      <c r="K70" s="147">
        <f>SUM(VerificationForm[[#This Row],[Certification Fee
(if applicable)]:[Textbooks/ Manuals Fees
(if applicable)]])</f>
        <v>0</v>
      </c>
      <c r="L70" s="148"/>
      <c r="M70" s="148"/>
      <c r="N70" s="143"/>
      <c r="O70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70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70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70" s="119" t="str">
        <f>IF(OR(ISBLANK($B$5),ISBLANK(VerificationForm[[#This Row],[Employee First Name]])),"",
_xlfn.XLOOKUP($B$5,Table6[COUNTY],Table6[DED REGION]))</f>
        <v/>
      </c>
      <c r="S70" s="119" t="str">
        <f>IF(OR(ISBLANK($B$5),ISBLANK(VerificationForm[[#This Row],[Employee First Name]])),"",
_xlfn.XLOOKUP($B$5,Table6[COUNTY],Table6[Points]))</f>
        <v/>
      </c>
      <c r="T70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70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70" s="156" t="str">
        <f>IF(VerificationForm[[#This Row],[Wage Increase to Training Cost Score]]="","",SUM(VerificationForm[[#This Row],[County Economic Distress Score]:[Wage Increase to Training Cost Score]]))</f>
        <v/>
      </c>
      <c r="W70" s="161"/>
      <c r="X70" s="161"/>
      <c r="Y70" s="162"/>
      <c r="Z70" s="117" t="str">
        <f>IF(NOT(ISBLANK(VerificationForm[[#This Row],[Employee First Name]])),#REF!,"")</f>
        <v/>
      </c>
      <c r="AA70" s="118" t="str">
        <f>IF(NOT(ISBLANK(VerificationForm[[#This Row],[Employee First Name]])),$B$2,"")</f>
        <v/>
      </c>
      <c r="AB70" s="119" t="str">
        <f>IF(NOT(ISBLANK(VerificationForm[[#This Row],[Employee First Name]])),$B$4,"")</f>
        <v/>
      </c>
      <c r="AC70" s="119" t="str">
        <f>IF(NOT(ISBLANK(VerificationForm[[#This Row],[Employee Last Name]])),$B$5,"")</f>
        <v/>
      </c>
      <c r="AD70" s="120" t="str">
        <f>IF(NOT(ISBLANK(VerificationForm[[#This Row],[Employee Last Name]])),CONCATENATE(VerificationForm[[#This Row],[Employee First Name]]," ",VerificationForm[[#This Row],[Employee Last Name]]),"")</f>
        <v/>
      </c>
      <c r="AE70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</row>
    <row r="71" spans="1:194" s="159" customFormat="1" ht="18" customHeight="1">
      <c r="A71" s="135"/>
      <c r="B71" s="136"/>
      <c r="C71" s="136"/>
      <c r="D71" s="136"/>
      <c r="E71" s="136"/>
      <c r="F71" s="145"/>
      <c r="G71" s="145"/>
      <c r="H71" s="145"/>
      <c r="I71" s="145"/>
      <c r="J71" s="146"/>
      <c r="K71" s="147">
        <f>SUM(VerificationForm[[#This Row],[Certification Fee
(if applicable)]:[Textbooks/ Manuals Fees
(if applicable)]])</f>
        <v>0</v>
      </c>
      <c r="L71" s="148"/>
      <c r="M71" s="148"/>
      <c r="N71" s="143"/>
      <c r="O71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71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71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71" s="119" t="str">
        <f>IF(OR(ISBLANK($B$5),ISBLANK(VerificationForm[[#This Row],[Employee First Name]])),"",
_xlfn.XLOOKUP($B$5,Table6[COUNTY],Table6[DED REGION]))</f>
        <v/>
      </c>
      <c r="S71" s="119" t="str">
        <f>IF(OR(ISBLANK($B$5),ISBLANK(VerificationForm[[#This Row],[Employee First Name]])),"",
_xlfn.XLOOKUP($B$5,Table6[COUNTY],Table6[Points]))</f>
        <v/>
      </c>
      <c r="T71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71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71" s="156" t="str">
        <f>IF(VerificationForm[[#This Row],[Wage Increase to Training Cost Score]]="","",SUM(VerificationForm[[#This Row],[County Economic Distress Score]:[Wage Increase to Training Cost Score]]))</f>
        <v/>
      </c>
      <c r="W71" s="161"/>
      <c r="X71" s="161"/>
      <c r="Y71" s="162"/>
      <c r="Z71" s="117" t="str">
        <f>IF(NOT(ISBLANK(VerificationForm[[#This Row],[Employee First Name]])),#REF!,"")</f>
        <v/>
      </c>
      <c r="AA71" s="118" t="str">
        <f>IF(NOT(ISBLANK(VerificationForm[[#This Row],[Employee First Name]])),$B$2,"")</f>
        <v/>
      </c>
      <c r="AB71" s="119" t="str">
        <f>IF(NOT(ISBLANK(VerificationForm[[#This Row],[Employee First Name]])),$B$4,"")</f>
        <v/>
      </c>
      <c r="AC71" s="119" t="str">
        <f>IF(NOT(ISBLANK(VerificationForm[[#This Row],[Employee Last Name]])),$B$5,"")</f>
        <v/>
      </c>
      <c r="AD71" s="120" t="str">
        <f>IF(NOT(ISBLANK(VerificationForm[[#This Row],[Employee Last Name]])),CONCATENATE(VerificationForm[[#This Row],[Employee First Name]]," ",VerificationForm[[#This Row],[Employee Last Name]]),"")</f>
        <v/>
      </c>
      <c r="AE71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</row>
    <row r="72" spans="1:194" s="159" customFormat="1" ht="18" customHeight="1">
      <c r="A72" s="135"/>
      <c r="B72" s="136"/>
      <c r="C72" s="136"/>
      <c r="D72" s="136"/>
      <c r="E72" s="136"/>
      <c r="F72" s="145"/>
      <c r="G72" s="145"/>
      <c r="H72" s="145"/>
      <c r="I72" s="145"/>
      <c r="J72" s="146"/>
      <c r="K72" s="147">
        <f>SUM(VerificationForm[[#This Row],[Certification Fee
(if applicable)]:[Textbooks/ Manuals Fees
(if applicable)]])</f>
        <v>0</v>
      </c>
      <c r="L72" s="148"/>
      <c r="M72" s="148"/>
      <c r="N72" s="143"/>
      <c r="O72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72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72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72" s="119" t="str">
        <f>IF(OR(ISBLANK($B$5),ISBLANK(VerificationForm[[#This Row],[Employee First Name]])),"",
_xlfn.XLOOKUP($B$5,Table6[COUNTY],Table6[DED REGION]))</f>
        <v/>
      </c>
      <c r="S72" s="119" t="str">
        <f>IF(OR(ISBLANK($B$5),ISBLANK(VerificationForm[[#This Row],[Employee First Name]])),"",
_xlfn.XLOOKUP($B$5,Table6[COUNTY],Table6[Points]))</f>
        <v/>
      </c>
      <c r="T72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72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72" s="156" t="str">
        <f>IF(VerificationForm[[#This Row],[Wage Increase to Training Cost Score]]="","",SUM(VerificationForm[[#This Row],[County Economic Distress Score]:[Wage Increase to Training Cost Score]]))</f>
        <v/>
      </c>
      <c r="W72" s="161"/>
      <c r="X72" s="161"/>
      <c r="Y72" s="162"/>
      <c r="Z72" s="117" t="str">
        <f>IF(NOT(ISBLANK(VerificationForm[[#This Row],[Employee First Name]])),#REF!,"")</f>
        <v/>
      </c>
      <c r="AA72" s="118" t="str">
        <f>IF(NOT(ISBLANK(VerificationForm[[#This Row],[Employee First Name]])),$B$2,"")</f>
        <v/>
      </c>
      <c r="AB72" s="119" t="str">
        <f>IF(NOT(ISBLANK(VerificationForm[[#This Row],[Employee First Name]])),$B$4,"")</f>
        <v/>
      </c>
      <c r="AC72" s="119" t="str">
        <f>IF(NOT(ISBLANK(VerificationForm[[#This Row],[Employee Last Name]])),$B$5,"")</f>
        <v/>
      </c>
      <c r="AD72" s="120" t="str">
        <f>IF(NOT(ISBLANK(VerificationForm[[#This Row],[Employee Last Name]])),CONCATENATE(VerificationForm[[#This Row],[Employee First Name]]," ",VerificationForm[[#This Row],[Employee Last Name]]),"")</f>
        <v/>
      </c>
      <c r="AE72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</row>
    <row r="73" spans="1:194" s="159" customFormat="1" ht="18" customHeight="1">
      <c r="A73" s="135"/>
      <c r="B73" s="136"/>
      <c r="C73" s="136"/>
      <c r="D73" s="136"/>
      <c r="E73" s="136"/>
      <c r="F73" s="145"/>
      <c r="G73" s="145"/>
      <c r="H73" s="145"/>
      <c r="I73" s="145"/>
      <c r="J73" s="146"/>
      <c r="K73" s="147">
        <f>SUM(VerificationForm[[#This Row],[Certification Fee
(if applicable)]:[Textbooks/ Manuals Fees
(if applicable)]])</f>
        <v>0</v>
      </c>
      <c r="L73" s="148"/>
      <c r="M73" s="148"/>
      <c r="N73" s="143"/>
      <c r="O73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73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73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73" s="119" t="str">
        <f>IF(OR(ISBLANK($B$5),ISBLANK(VerificationForm[[#This Row],[Employee First Name]])),"",
_xlfn.XLOOKUP($B$5,Table6[COUNTY],Table6[DED REGION]))</f>
        <v/>
      </c>
      <c r="S73" s="119" t="str">
        <f>IF(OR(ISBLANK($B$5),ISBLANK(VerificationForm[[#This Row],[Employee First Name]])),"",
_xlfn.XLOOKUP($B$5,Table6[COUNTY],Table6[Points]))</f>
        <v/>
      </c>
      <c r="T73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73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73" s="156" t="str">
        <f>IF(VerificationForm[[#This Row],[Wage Increase to Training Cost Score]]="","",SUM(VerificationForm[[#This Row],[County Economic Distress Score]:[Wage Increase to Training Cost Score]]))</f>
        <v/>
      </c>
      <c r="W73" s="161"/>
      <c r="X73" s="161"/>
      <c r="Y73" s="162"/>
      <c r="Z73" s="117" t="str">
        <f>IF(NOT(ISBLANK(VerificationForm[[#This Row],[Employee First Name]])),#REF!,"")</f>
        <v/>
      </c>
      <c r="AA73" s="118" t="str">
        <f>IF(NOT(ISBLANK(VerificationForm[[#This Row],[Employee First Name]])),$B$2,"")</f>
        <v/>
      </c>
      <c r="AB73" s="119" t="str">
        <f>IF(NOT(ISBLANK(VerificationForm[[#This Row],[Employee First Name]])),$B$4,"")</f>
        <v/>
      </c>
      <c r="AC73" s="119" t="str">
        <f>IF(NOT(ISBLANK(VerificationForm[[#This Row],[Employee Last Name]])),$B$5,"")</f>
        <v/>
      </c>
      <c r="AD73" s="120" t="str">
        <f>IF(NOT(ISBLANK(VerificationForm[[#This Row],[Employee Last Name]])),CONCATENATE(VerificationForm[[#This Row],[Employee First Name]]," ",VerificationForm[[#This Row],[Employee Last Name]]),"")</f>
        <v/>
      </c>
      <c r="AE73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</row>
    <row r="74" spans="1:194" s="159" customFormat="1" ht="18" customHeight="1">
      <c r="A74" s="135"/>
      <c r="B74" s="136"/>
      <c r="C74" s="136"/>
      <c r="D74" s="136"/>
      <c r="E74" s="136"/>
      <c r="F74" s="145"/>
      <c r="G74" s="145"/>
      <c r="H74" s="145"/>
      <c r="I74" s="145"/>
      <c r="J74" s="146"/>
      <c r="K74" s="147">
        <f>SUM(VerificationForm[[#This Row],[Certification Fee
(if applicable)]:[Textbooks/ Manuals Fees
(if applicable)]])</f>
        <v>0</v>
      </c>
      <c r="L74" s="148"/>
      <c r="M74" s="148"/>
      <c r="N74" s="143"/>
      <c r="O74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74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74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74" s="119" t="str">
        <f>IF(OR(ISBLANK($B$5),ISBLANK(VerificationForm[[#This Row],[Employee First Name]])),"",
_xlfn.XLOOKUP($B$5,Table6[COUNTY],Table6[DED REGION]))</f>
        <v/>
      </c>
      <c r="S74" s="119" t="str">
        <f>IF(OR(ISBLANK($B$5),ISBLANK(VerificationForm[[#This Row],[Employee First Name]])),"",
_xlfn.XLOOKUP($B$5,Table6[COUNTY],Table6[Points]))</f>
        <v/>
      </c>
      <c r="T74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74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74" s="156" t="str">
        <f>IF(VerificationForm[[#This Row],[Wage Increase to Training Cost Score]]="","",SUM(VerificationForm[[#This Row],[County Economic Distress Score]:[Wage Increase to Training Cost Score]]))</f>
        <v/>
      </c>
      <c r="W74" s="161"/>
      <c r="X74" s="161"/>
      <c r="Y74" s="162"/>
      <c r="Z74" s="117" t="str">
        <f>IF(NOT(ISBLANK(VerificationForm[[#This Row],[Employee First Name]])),#REF!,"")</f>
        <v/>
      </c>
      <c r="AA74" s="118" t="str">
        <f>IF(NOT(ISBLANK(VerificationForm[[#This Row],[Employee First Name]])),$B$2,"")</f>
        <v/>
      </c>
      <c r="AB74" s="119" t="str">
        <f>IF(NOT(ISBLANK(VerificationForm[[#This Row],[Employee First Name]])),$B$4,"")</f>
        <v/>
      </c>
      <c r="AC74" s="119" t="str">
        <f>IF(NOT(ISBLANK(VerificationForm[[#This Row],[Employee Last Name]])),$B$5,"")</f>
        <v/>
      </c>
      <c r="AD74" s="120" t="str">
        <f>IF(NOT(ISBLANK(VerificationForm[[#This Row],[Employee Last Name]])),CONCATENATE(VerificationForm[[#This Row],[Employee First Name]]," ",VerificationForm[[#This Row],[Employee Last Name]]),"")</f>
        <v/>
      </c>
      <c r="AE74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</row>
    <row r="75" spans="1:194" s="159" customFormat="1" ht="18" customHeight="1">
      <c r="A75" s="135"/>
      <c r="B75" s="136"/>
      <c r="C75" s="136"/>
      <c r="D75" s="136"/>
      <c r="E75" s="136"/>
      <c r="F75" s="145"/>
      <c r="G75" s="145"/>
      <c r="H75" s="145"/>
      <c r="I75" s="145"/>
      <c r="J75" s="146"/>
      <c r="K75" s="147">
        <f>SUM(VerificationForm[[#This Row],[Certification Fee
(if applicable)]:[Textbooks/ Manuals Fees
(if applicable)]])</f>
        <v>0</v>
      </c>
      <c r="L75" s="148"/>
      <c r="M75" s="148"/>
      <c r="N75" s="143"/>
      <c r="O75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75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75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75" s="119" t="str">
        <f>IF(OR(ISBLANK($B$5),ISBLANK(VerificationForm[[#This Row],[Employee First Name]])),"",
_xlfn.XLOOKUP($B$5,Table6[COUNTY],Table6[DED REGION]))</f>
        <v/>
      </c>
      <c r="S75" s="119" t="str">
        <f>IF(OR(ISBLANK($B$5),ISBLANK(VerificationForm[[#This Row],[Employee First Name]])),"",
_xlfn.XLOOKUP($B$5,Table6[COUNTY],Table6[Points]))</f>
        <v/>
      </c>
      <c r="T75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75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75" s="156" t="str">
        <f>IF(VerificationForm[[#This Row],[Wage Increase to Training Cost Score]]="","",SUM(VerificationForm[[#This Row],[County Economic Distress Score]:[Wage Increase to Training Cost Score]]))</f>
        <v/>
      </c>
      <c r="W75" s="161"/>
      <c r="X75" s="161"/>
      <c r="Y75" s="162"/>
      <c r="Z75" s="117" t="str">
        <f>IF(NOT(ISBLANK(VerificationForm[[#This Row],[Employee First Name]])),#REF!,"")</f>
        <v/>
      </c>
      <c r="AA75" s="118" t="str">
        <f>IF(NOT(ISBLANK(VerificationForm[[#This Row],[Employee First Name]])),$B$2,"")</f>
        <v/>
      </c>
      <c r="AB75" s="119" t="str">
        <f>IF(NOT(ISBLANK(VerificationForm[[#This Row],[Employee First Name]])),$B$4,"")</f>
        <v/>
      </c>
      <c r="AC75" s="119" t="str">
        <f>IF(NOT(ISBLANK(VerificationForm[[#This Row],[Employee Last Name]])),$B$5,"")</f>
        <v/>
      </c>
      <c r="AD75" s="120" t="str">
        <f>IF(NOT(ISBLANK(VerificationForm[[#This Row],[Employee Last Name]])),CONCATENATE(VerificationForm[[#This Row],[Employee First Name]]," ",VerificationForm[[#This Row],[Employee Last Name]]),"")</f>
        <v/>
      </c>
      <c r="AE75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</row>
    <row r="76" spans="1:194" s="159" customFormat="1" ht="18" customHeight="1">
      <c r="A76" s="135"/>
      <c r="B76" s="136"/>
      <c r="C76" s="136"/>
      <c r="D76" s="136"/>
      <c r="E76" s="136"/>
      <c r="F76" s="145"/>
      <c r="G76" s="145"/>
      <c r="H76" s="145"/>
      <c r="I76" s="145"/>
      <c r="J76" s="146"/>
      <c r="K76" s="147">
        <f>SUM(VerificationForm[[#This Row],[Certification Fee
(if applicable)]:[Textbooks/ Manuals Fees
(if applicable)]])</f>
        <v>0</v>
      </c>
      <c r="L76" s="148"/>
      <c r="M76" s="148"/>
      <c r="N76" s="143"/>
      <c r="O76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76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76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76" s="119" t="str">
        <f>IF(OR(ISBLANK($B$5),ISBLANK(VerificationForm[[#This Row],[Employee First Name]])),"",
_xlfn.XLOOKUP($B$5,Table6[COUNTY],Table6[DED REGION]))</f>
        <v/>
      </c>
      <c r="S76" s="119" t="str">
        <f>IF(OR(ISBLANK($B$5),ISBLANK(VerificationForm[[#This Row],[Employee First Name]])),"",
_xlfn.XLOOKUP($B$5,Table6[COUNTY],Table6[Points]))</f>
        <v/>
      </c>
      <c r="T76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76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76" s="156" t="str">
        <f>IF(VerificationForm[[#This Row],[Wage Increase to Training Cost Score]]="","",SUM(VerificationForm[[#This Row],[County Economic Distress Score]:[Wage Increase to Training Cost Score]]))</f>
        <v/>
      </c>
      <c r="W76" s="161"/>
      <c r="X76" s="161"/>
      <c r="Y76" s="162"/>
      <c r="Z76" s="117" t="str">
        <f>IF(NOT(ISBLANK(VerificationForm[[#This Row],[Employee First Name]])),#REF!,"")</f>
        <v/>
      </c>
      <c r="AA76" s="118" t="str">
        <f>IF(NOT(ISBLANK(VerificationForm[[#This Row],[Employee First Name]])),$B$2,"")</f>
        <v/>
      </c>
      <c r="AB76" s="119" t="str">
        <f>IF(NOT(ISBLANK(VerificationForm[[#This Row],[Employee First Name]])),$B$4,"")</f>
        <v/>
      </c>
      <c r="AC76" s="119" t="str">
        <f>IF(NOT(ISBLANK(VerificationForm[[#This Row],[Employee Last Name]])),$B$5,"")</f>
        <v/>
      </c>
      <c r="AD76" s="120" t="str">
        <f>IF(NOT(ISBLANK(VerificationForm[[#This Row],[Employee Last Name]])),CONCATENATE(VerificationForm[[#This Row],[Employee First Name]]," ",VerificationForm[[#This Row],[Employee Last Name]]),"")</f>
        <v/>
      </c>
      <c r="AE76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</row>
    <row r="77" spans="1:194" s="159" customFormat="1" ht="18" customHeight="1">
      <c r="A77" s="135"/>
      <c r="B77" s="136"/>
      <c r="C77" s="136"/>
      <c r="D77" s="136"/>
      <c r="E77" s="136"/>
      <c r="F77" s="145"/>
      <c r="G77" s="145"/>
      <c r="H77" s="145"/>
      <c r="I77" s="145"/>
      <c r="J77" s="146"/>
      <c r="K77" s="147">
        <f>SUM(VerificationForm[[#This Row],[Certification Fee
(if applicable)]:[Textbooks/ Manuals Fees
(if applicable)]])</f>
        <v>0</v>
      </c>
      <c r="L77" s="148"/>
      <c r="M77" s="148"/>
      <c r="N77" s="143"/>
      <c r="O77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77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77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77" s="119" t="str">
        <f>IF(OR(ISBLANK($B$5),ISBLANK(VerificationForm[[#This Row],[Employee First Name]])),"",
_xlfn.XLOOKUP($B$5,Table6[COUNTY],Table6[DED REGION]))</f>
        <v/>
      </c>
      <c r="S77" s="119" t="str">
        <f>IF(OR(ISBLANK($B$5),ISBLANK(VerificationForm[[#This Row],[Employee First Name]])),"",
_xlfn.XLOOKUP($B$5,Table6[COUNTY],Table6[Points]))</f>
        <v/>
      </c>
      <c r="T77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77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77" s="156" t="str">
        <f>IF(VerificationForm[[#This Row],[Wage Increase to Training Cost Score]]="","",SUM(VerificationForm[[#This Row],[County Economic Distress Score]:[Wage Increase to Training Cost Score]]))</f>
        <v/>
      </c>
      <c r="W77" s="161"/>
      <c r="X77" s="161"/>
      <c r="Y77" s="162"/>
      <c r="Z77" s="117" t="str">
        <f>IF(NOT(ISBLANK(VerificationForm[[#This Row],[Employee First Name]])),#REF!,"")</f>
        <v/>
      </c>
      <c r="AA77" s="118" t="str">
        <f>IF(NOT(ISBLANK(VerificationForm[[#This Row],[Employee First Name]])),$B$2,"")</f>
        <v/>
      </c>
      <c r="AB77" s="119" t="str">
        <f>IF(NOT(ISBLANK(VerificationForm[[#This Row],[Employee First Name]])),$B$4,"")</f>
        <v/>
      </c>
      <c r="AC77" s="119" t="str">
        <f>IF(NOT(ISBLANK(VerificationForm[[#This Row],[Employee Last Name]])),$B$5,"")</f>
        <v/>
      </c>
      <c r="AD77" s="120" t="str">
        <f>IF(NOT(ISBLANK(VerificationForm[[#This Row],[Employee Last Name]])),CONCATENATE(VerificationForm[[#This Row],[Employee First Name]]," ",VerificationForm[[#This Row],[Employee Last Name]]),"")</f>
        <v/>
      </c>
      <c r="AE77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</row>
    <row r="78" spans="1:194" s="159" customFormat="1" ht="18" customHeight="1">
      <c r="A78" s="135"/>
      <c r="B78" s="136"/>
      <c r="C78" s="136"/>
      <c r="D78" s="136"/>
      <c r="E78" s="136"/>
      <c r="F78" s="145"/>
      <c r="G78" s="145"/>
      <c r="H78" s="145"/>
      <c r="I78" s="145"/>
      <c r="J78" s="146"/>
      <c r="K78" s="147">
        <f>SUM(VerificationForm[[#This Row],[Certification Fee
(if applicable)]:[Textbooks/ Manuals Fees
(if applicable)]])</f>
        <v>0</v>
      </c>
      <c r="L78" s="148"/>
      <c r="M78" s="148"/>
      <c r="N78" s="143"/>
      <c r="O78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78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78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78" s="119" t="str">
        <f>IF(OR(ISBLANK($B$5),ISBLANK(VerificationForm[[#This Row],[Employee First Name]])),"",
_xlfn.XLOOKUP($B$5,Table6[COUNTY],Table6[DED REGION]))</f>
        <v/>
      </c>
      <c r="S78" s="119" t="str">
        <f>IF(OR(ISBLANK($B$5),ISBLANK(VerificationForm[[#This Row],[Employee First Name]])),"",
_xlfn.XLOOKUP($B$5,Table6[COUNTY],Table6[Points]))</f>
        <v/>
      </c>
      <c r="T78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78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78" s="156" t="str">
        <f>IF(VerificationForm[[#This Row],[Wage Increase to Training Cost Score]]="","",SUM(VerificationForm[[#This Row],[County Economic Distress Score]:[Wage Increase to Training Cost Score]]))</f>
        <v/>
      </c>
      <c r="W78" s="161"/>
      <c r="X78" s="161"/>
      <c r="Y78" s="162"/>
      <c r="Z78" s="117" t="str">
        <f>IF(NOT(ISBLANK(VerificationForm[[#This Row],[Employee First Name]])),#REF!,"")</f>
        <v/>
      </c>
      <c r="AA78" s="118" t="str">
        <f>IF(NOT(ISBLANK(VerificationForm[[#This Row],[Employee First Name]])),$B$2,"")</f>
        <v/>
      </c>
      <c r="AB78" s="119" t="str">
        <f>IF(NOT(ISBLANK(VerificationForm[[#This Row],[Employee First Name]])),$B$4,"")</f>
        <v/>
      </c>
      <c r="AC78" s="119" t="str">
        <f>IF(NOT(ISBLANK(VerificationForm[[#This Row],[Employee Last Name]])),$B$5,"")</f>
        <v/>
      </c>
      <c r="AD78" s="120" t="str">
        <f>IF(NOT(ISBLANK(VerificationForm[[#This Row],[Employee Last Name]])),CONCATENATE(VerificationForm[[#This Row],[Employee First Name]]," ",VerificationForm[[#This Row],[Employee Last Name]]),"")</f>
        <v/>
      </c>
      <c r="AE78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</row>
    <row r="79" spans="1:194" s="159" customFormat="1" ht="18" customHeight="1">
      <c r="A79" s="135"/>
      <c r="B79" s="136"/>
      <c r="C79" s="136"/>
      <c r="D79" s="136"/>
      <c r="E79" s="136"/>
      <c r="F79" s="145"/>
      <c r="G79" s="145"/>
      <c r="H79" s="145"/>
      <c r="I79" s="145"/>
      <c r="J79" s="146"/>
      <c r="K79" s="147">
        <f>SUM(VerificationForm[[#This Row],[Certification Fee
(if applicable)]:[Textbooks/ Manuals Fees
(if applicable)]])</f>
        <v>0</v>
      </c>
      <c r="L79" s="148"/>
      <c r="M79" s="148"/>
      <c r="N79" s="143"/>
      <c r="O79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79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79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79" s="119" t="str">
        <f>IF(OR(ISBLANK($B$5),ISBLANK(VerificationForm[[#This Row],[Employee First Name]])),"",
_xlfn.XLOOKUP($B$5,Table6[COUNTY],Table6[DED REGION]))</f>
        <v/>
      </c>
      <c r="S79" s="119" t="str">
        <f>IF(OR(ISBLANK($B$5),ISBLANK(VerificationForm[[#This Row],[Employee First Name]])),"",
_xlfn.XLOOKUP($B$5,Table6[COUNTY],Table6[Points]))</f>
        <v/>
      </c>
      <c r="T79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79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79" s="156" t="str">
        <f>IF(VerificationForm[[#This Row],[Wage Increase to Training Cost Score]]="","",SUM(VerificationForm[[#This Row],[County Economic Distress Score]:[Wage Increase to Training Cost Score]]))</f>
        <v/>
      </c>
      <c r="W79" s="161"/>
      <c r="X79" s="161"/>
      <c r="Y79" s="162"/>
      <c r="Z79" s="117" t="str">
        <f>IF(NOT(ISBLANK(VerificationForm[[#This Row],[Employee First Name]])),#REF!,"")</f>
        <v/>
      </c>
      <c r="AA79" s="118" t="str">
        <f>IF(NOT(ISBLANK(VerificationForm[[#This Row],[Employee First Name]])),$B$2,"")</f>
        <v/>
      </c>
      <c r="AB79" s="119" t="str">
        <f>IF(NOT(ISBLANK(VerificationForm[[#This Row],[Employee First Name]])),$B$4,"")</f>
        <v/>
      </c>
      <c r="AC79" s="119" t="str">
        <f>IF(NOT(ISBLANK(VerificationForm[[#This Row],[Employee Last Name]])),$B$5,"")</f>
        <v/>
      </c>
      <c r="AD79" s="120" t="str">
        <f>IF(NOT(ISBLANK(VerificationForm[[#This Row],[Employee Last Name]])),CONCATENATE(VerificationForm[[#This Row],[Employee First Name]]," ",VerificationForm[[#This Row],[Employee Last Name]]),"")</f>
        <v/>
      </c>
      <c r="AE79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</row>
    <row r="80" spans="1:194" s="159" customFormat="1" ht="18" customHeight="1">
      <c r="A80" s="135"/>
      <c r="B80" s="136"/>
      <c r="C80" s="136"/>
      <c r="D80" s="136"/>
      <c r="E80" s="136"/>
      <c r="F80" s="145"/>
      <c r="G80" s="145"/>
      <c r="H80" s="145"/>
      <c r="I80" s="145"/>
      <c r="J80" s="146"/>
      <c r="K80" s="147">
        <f>SUM(VerificationForm[[#This Row],[Certification Fee
(if applicable)]:[Textbooks/ Manuals Fees
(if applicable)]])</f>
        <v>0</v>
      </c>
      <c r="L80" s="148"/>
      <c r="M80" s="148"/>
      <c r="N80" s="143"/>
      <c r="O80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80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80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80" s="119" t="str">
        <f>IF(OR(ISBLANK($B$5),ISBLANK(VerificationForm[[#This Row],[Employee First Name]])),"",
_xlfn.XLOOKUP($B$5,Table6[COUNTY],Table6[DED REGION]))</f>
        <v/>
      </c>
      <c r="S80" s="119" t="str">
        <f>IF(OR(ISBLANK($B$5),ISBLANK(VerificationForm[[#This Row],[Employee First Name]])),"",
_xlfn.XLOOKUP($B$5,Table6[COUNTY],Table6[Points]))</f>
        <v/>
      </c>
      <c r="T80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80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80" s="156" t="str">
        <f>IF(VerificationForm[[#This Row],[Wage Increase to Training Cost Score]]="","",SUM(VerificationForm[[#This Row],[County Economic Distress Score]:[Wage Increase to Training Cost Score]]))</f>
        <v/>
      </c>
      <c r="W80" s="161"/>
      <c r="X80" s="161"/>
      <c r="Y80" s="162"/>
      <c r="Z80" s="117" t="str">
        <f>IF(NOT(ISBLANK(VerificationForm[[#This Row],[Employee First Name]])),#REF!,"")</f>
        <v/>
      </c>
      <c r="AA80" s="118" t="str">
        <f>IF(NOT(ISBLANK(VerificationForm[[#This Row],[Employee First Name]])),$B$2,"")</f>
        <v/>
      </c>
      <c r="AB80" s="119" t="str">
        <f>IF(NOT(ISBLANK(VerificationForm[[#This Row],[Employee First Name]])),$B$4,"")</f>
        <v/>
      </c>
      <c r="AC80" s="119" t="str">
        <f>IF(NOT(ISBLANK(VerificationForm[[#This Row],[Employee Last Name]])),$B$5,"")</f>
        <v/>
      </c>
      <c r="AD80" s="120" t="str">
        <f>IF(NOT(ISBLANK(VerificationForm[[#This Row],[Employee Last Name]])),CONCATENATE(VerificationForm[[#This Row],[Employee First Name]]," ",VerificationForm[[#This Row],[Employee Last Name]]),"")</f>
        <v/>
      </c>
      <c r="AE80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</row>
    <row r="81" spans="1:31" s="159" customFormat="1" ht="18" customHeight="1">
      <c r="A81" s="135"/>
      <c r="B81" s="136"/>
      <c r="C81" s="136"/>
      <c r="D81" s="136"/>
      <c r="E81" s="136"/>
      <c r="F81" s="145"/>
      <c r="G81" s="145"/>
      <c r="H81" s="145"/>
      <c r="I81" s="145"/>
      <c r="J81" s="146"/>
      <c r="K81" s="147">
        <f>SUM(VerificationForm[[#This Row],[Certification Fee
(if applicable)]:[Textbooks/ Manuals Fees
(if applicable)]])</f>
        <v>0</v>
      </c>
      <c r="L81" s="148"/>
      <c r="M81" s="148"/>
      <c r="N81" s="143"/>
      <c r="O81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81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81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81" s="119" t="str">
        <f>IF(OR(ISBLANK($B$5),ISBLANK(VerificationForm[[#This Row],[Employee First Name]])),"",
_xlfn.XLOOKUP($B$5,Table6[COUNTY],Table6[DED REGION]))</f>
        <v/>
      </c>
      <c r="S81" s="119" t="str">
        <f>IF(OR(ISBLANK($B$5),ISBLANK(VerificationForm[[#This Row],[Employee First Name]])),"",
_xlfn.XLOOKUP($B$5,Table6[COUNTY],Table6[Points]))</f>
        <v/>
      </c>
      <c r="T81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81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81" s="156" t="str">
        <f>IF(VerificationForm[[#This Row],[Wage Increase to Training Cost Score]]="","",SUM(VerificationForm[[#This Row],[County Economic Distress Score]:[Wage Increase to Training Cost Score]]))</f>
        <v/>
      </c>
      <c r="W81" s="161"/>
      <c r="X81" s="161"/>
      <c r="Y81" s="162"/>
      <c r="Z81" s="117" t="str">
        <f>IF(NOT(ISBLANK(VerificationForm[[#This Row],[Employee First Name]])),#REF!,"")</f>
        <v/>
      </c>
      <c r="AA81" s="118" t="str">
        <f>IF(NOT(ISBLANK(VerificationForm[[#This Row],[Employee First Name]])),$B$2,"")</f>
        <v/>
      </c>
      <c r="AB81" s="119" t="str">
        <f>IF(NOT(ISBLANK(VerificationForm[[#This Row],[Employee First Name]])),$B$4,"")</f>
        <v/>
      </c>
      <c r="AC81" s="119" t="str">
        <f>IF(NOT(ISBLANK(VerificationForm[[#This Row],[Employee Last Name]])),$B$5,"")</f>
        <v/>
      </c>
      <c r="AD81" s="120" t="str">
        <f>IF(NOT(ISBLANK(VerificationForm[[#This Row],[Employee Last Name]])),CONCATENATE(VerificationForm[[#This Row],[Employee First Name]]," ",VerificationForm[[#This Row],[Employee Last Name]]),"")</f>
        <v/>
      </c>
      <c r="AE81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</row>
    <row r="82" spans="1:31" s="159" customFormat="1" ht="18" customHeight="1">
      <c r="A82" s="135"/>
      <c r="B82" s="136"/>
      <c r="C82" s="136"/>
      <c r="D82" s="136"/>
      <c r="E82" s="136"/>
      <c r="F82" s="145"/>
      <c r="G82" s="145"/>
      <c r="H82" s="145"/>
      <c r="I82" s="145"/>
      <c r="J82" s="146"/>
      <c r="K82" s="147">
        <f>SUM(VerificationForm[[#This Row],[Certification Fee
(if applicable)]:[Textbooks/ Manuals Fees
(if applicable)]])</f>
        <v>0</v>
      </c>
      <c r="L82" s="148"/>
      <c r="M82" s="148"/>
      <c r="N82" s="143"/>
      <c r="O82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82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82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82" s="119" t="str">
        <f>IF(OR(ISBLANK($B$5),ISBLANK(VerificationForm[[#This Row],[Employee First Name]])),"",
_xlfn.XLOOKUP($B$5,Table6[COUNTY],Table6[DED REGION]))</f>
        <v/>
      </c>
      <c r="S82" s="119" t="str">
        <f>IF(OR(ISBLANK($B$5),ISBLANK(VerificationForm[[#This Row],[Employee First Name]])),"",
_xlfn.XLOOKUP($B$5,Table6[COUNTY],Table6[Points]))</f>
        <v/>
      </c>
      <c r="T82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82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82" s="156" t="str">
        <f>IF(VerificationForm[[#This Row],[Wage Increase to Training Cost Score]]="","",SUM(VerificationForm[[#This Row],[County Economic Distress Score]:[Wage Increase to Training Cost Score]]))</f>
        <v/>
      </c>
      <c r="W82" s="161"/>
      <c r="X82" s="161"/>
      <c r="Y82" s="162"/>
      <c r="Z82" s="117" t="str">
        <f>IF(NOT(ISBLANK(VerificationForm[[#This Row],[Employee First Name]])),#REF!,"")</f>
        <v/>
      </c>
      <c r="AA82" s="118" t="str">
        <f>IF(NOT(ISBLANK(VerificationForm[[#This Row],[Employee First Name]])),$B$2,"")</f>
        <v/>
      </c>
      <c r="AB82" s="119" t="str">
        <f>IF(NOT(ISBLANK(VerificationForm[[#This Row],[Employee First Name]])),$B$4,"")</f>
        <v/>
      </c>
      <c r="AC82" s="119" t="str">
        <f>IF(NOT(ISBLANK(VerificationForm[[#This Row],[Employee Last Name]])),$B$5,"")</f>
        <v/>
      </c>
      <c r="AD82" s="120" t="str">
        <f>IF(NOT(ISBLANK(VerificationForm[[#This Row],[Employee Last Name]])),CONCATENATE(VerificationForm[[#This Row],[Employee First Name]]," ",VerificationForm[[#This Row],[Employee Last Name]]),"")</f>
        <v/>
      </c>
      <c r="AE82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</row>
    <row r="83" spans="1:31" s="159" customFormat="1" ht="18" customHeight="1">
      <c r="A83" s="135"/>
      <c r="B83" s="136"/>
      <c r="C83" s="136"/>
      <c r="D83" s="136"/>
      <c r="E83" s="136"/>
      <c r="F83" s="145"/>
      <c r="G83" s="145"/>
      <c r="H83" s="145"/>
      <c r="I83" s="145"/>
      <c r="J83" s="146"/>
      <c r="K83" s="147">
        <f>SUM(VerificationForm[[#This Row],[Certification Fee
(if applicable)]:[Textbooks/ Manuals Fees
(if applicable)]])</f>
        <v>0</v>
      </c>
      <c r="L83" s="148"/>
      <c r="M83" s="148"/>
      <c r="N83" s="143"/>
      <c r="O83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83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83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83" s="119" t="str">
        <f>IF(OR(ISBLANK($B$5),ISBLANK(VerificationForm[[#This Row],[Employee First Name]])),"",
_xlfn.XLOOKUP($B$5,Table6[COUNTY],Table6[DED REGION]))</f>
        <v/>
      </c>
      <c r="S83" s="119" t="str">
        <f>IF(OR(ISBLANK($B$5),ISBLANK(VerificationForm[[#This Row],[Employee First Name]])),"",
_xlfn.XLOOKUP($B$5,Table6[COUNTY],Table6[Points]))</f>
        <v/>
      </c>
      <c r="T83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83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83" s="156" t="str">
        <f>IF(VerificationForm[[#This Row],[Wage Increase to Training Cost Score]]="","",SUM(VerificationForm[[#This Row],[County Economic Distress Score]:[Wage Increase to Training Cost Score]]))</f>
        <v/>
      </c>
      <c r="W83" s="161"/>
      <c r="X83" s="161"/>
      <c r="Y83" s="162"/>
      <c r="Z83" s="117" t="str">
        <f>IF(NOT(ISBLANK(VerificationForm[[#This Row],[Employee First Name]])),#REF!,"")</f>
        <v/>
      </c>
      <c r="AA83" s="118" t="str">
        <f>IF(NOT(ISBLANK(VerificationForm[[#This Row],[Employee First Name]])),$B$2,"")</f>
        <v/>
      </c>
      <c r="AB83" s="119" t="str">
        <f>IF(NOT(ISBLANK(VerificationForm[[#This Row],[Employee First Name]])),$B$4,"")</f>
        <v/>
      </c>
      <c r="AC83" s="119" t="str">
        <f>IF(NOT(ISBLANK(VerificationForm[[#This Row],[Employee Last Name]])),$B$5,"")</f>
        <v/>
      </c>
      <c r="AD83" s="120" t="str">
        <f>IF(NOT(ISBLANK(VerificationForm[[#This Row],[Employee Last Name]])),CONCATENATE(VerificationForm[[#This Row],[Employee First Name]]," ",VerificationForm[[#This Row],[Employee Last Name]]),"")</f>
        <v/>
      </c>
      <c r="AE83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</row>
    <row r="84" spans="1:31" s="159" customFormat="1" ht="18" customHeight="1">
      <c r="A84" s="135"/>
      <c r="B84" s="136"/>
      <c r="C84" s="136"/>
      <c r="D84" s="136"/>
      <c r="E84" s="136"/>
      <c r="F84" s="145"/>
      <c r="G84" s="145"/>
      <c r="H84" s="145"/>
      <c r="I84" s="145"/>
      <c r="J84" s="146"/>
      <c r="K84" s="147">
        <f>SUM(VerificationForm[[#This Row],[Certification Fee
(if applicable)]:[Textbooks/ Manuals Fees
(if applicable)]])</f>
        <v>0</v>
      </c>
      <c r="L84" s="148"/>
      <c r="M84" s="148"/>
      <c r="N84" s="143"/>
      <c r="O84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84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84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84" s="119" t="str">
        <f>IF(OR(ISBLANK($B$5),ISBLANK(VerificationForm[[#This Row],[Employee First Name]])),"",
_xlfn.XLOOKUP($B$5,Table6[COUNTY],Table6[DED REGION]))</f>
        <v/>
      </c>
      <c r="S84" s="119" t="str">
        <f>IF(OR(ISBLANK($B$5),ISBLANK(VerificationForm[[#This Row],[Employee First Name]])),"",
_xlfn.XLOOKUP($B$5,Table6[COUNTY],Table6[Points]))</f>
        <v/>
      </c>
      <c r="T84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84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84" s="156" t="str">
        <f>IF(VerificationForm[[#This Row],[Wage Increase to Training Cost Score]]="","",SUM(VerificationForm[[#This Row],[County Economic Distress Score]:[Wage Increase to Training Cost Score]]))</f>
        <v/>
      </c>
      <c r="W84" s="161"/>
      <c r="X84" s="161"/>
      <c r="Y84" s="162"/>
      <c r="Z84" s="117" t="str">
        <f>IF(NOT(ISBLANK(VerificationForm[[#This Row],[Employee First Name]])),#REF!,"")</f>
        <v/>
      </c>
      <c r="AA84" s="118" t="str">
        <f>IF(NOT(ISBLANK(VerificationForm[[#This Row],[Employee First Name]])),$B$2,"")</f>
        <v/>
      </c>
      <c r="AB84" s="119" t="str">
        <f>IF(NOT(ISBLANK(VerificationForm[[#This Row],[Employee First Name]])),$B$4,"")</f>
        <v/>
      </c>
      <c r="AC84" s="119" t="str">
        <f>IF(NOT(ISBLANK(VerificationForm[[#This Row],[Employee Last Name]])),$B$5,"")</f>
        <v/>
      </c>
      <c r="AD84" s="120" t="str">
        <f>IF(NOT(ISBLANK(VerificationForm[[#This Row],[Employee Last Name]])),CONCATENATE(VerificationForm[[#This Row],[Employee First Name]]," ",VerificationForm[[#This Row],[Employee Last Name]]),"")</f>
        <v/>
      </c>
      <c r="AE84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</row>
    <row r="85" spans="1:31" s="159" customFormat="1" ht="18" customHeight="1">
      <c r="A85" s="135"/>
      <c r="B85" s="136"/>
      <c r="C85" s="136"/>
      <c r="D85" s="136"/>
      <c r="E85" s="136"/>
      <c r="F85" s="145"/>
      <c r="G85" s="145"/>
      <c r="H85" s="145"/>
      <c r="I85" s="145"/>
      <c r="J85" s="146"/>
      <c r="K85" s="147">
        <f>SUM(VerificationForm[[#This Row],[Certification Fee
(if applicable)]:[Textbooks/ Manuals Fees
(if applicable)]])</f>
        <v>0</v>
      </c>
      <c r="L85" s="148"/>
      <c r="M85" s="148"/>
      <c r="N85" s="143"/>
      <c r="O85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85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85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85" s="119" t="str">
        <f>IF(OR(ISBLANK($B$5),ISBLANK(VerificationForm[[#This Row],[Employee First Name]])),"",
_xlfn.XLOOKUP($B$5,Table6[COUNTY],Table6[DED REGION]))</f>
        <v/>
      </c>
      <c r="S85" s="119" t="str">
        <f>IF(OR(ISBLANK($B$5),ISBLANK(VerificationForm[[#This Row],[Employee First Name]])),"",
_xlfn.XLOOKUP($B$5,Table6[COUNTY],Table6[Points]))</f>
        <v/>
      </c>
      <c r="T85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85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85" s="156" t="str">
        <f>IF(VerificationForm[[#This Row],[Wage Increase to Training Cost Score]]="","",SUM(VerificationForm[[#This Row],[County Economic Distress Score]:[Wage Increase to Training Cost Score]]))</f>
        <v/>
      </c>
      <c r="W85" s="161"/>
      <c r="X85" s="161"/>
      <c r="Y85" s="162"/>
      <c r="Z85" s="117" t="str">
        <f>IF(NOT(ISBLANK(VerificationForm[[#This Row],[Employee First Name]])),#REF!,"")</f>
        <v/>
      </c>
      <c r="AA85" s="118" t="str">
        <f>IF(NOT(ISBLANK(VerificationForm[[#This Row],[Employee First Name]])),$B$2,"")</f>
        <v/>
      </c>
      <c r="AB85" s="119" t="str">
        <f>IF(NOT(ISBLANK(VerificationForm[[#This Row],[Employee First Name]])),$B$4,"")</f>
        <v/>
      </c>
      <c r="AC85" s="119" t="str">
        <f>IF(NOT(ISBLANK(VerificationForm[[#This Row],[Employee Last Name]])),$B$5,"")</f>
        <v/>
      </c>
      <c r="AD85" s="120" t="str">
        <f>IF(NOT(ISBLANK(VerificationForm[[#This Row],[Employee Last Name]])),CONCATENATE(VerificationForm[[#This Row],[Employee First Name]]," ",VerificationForm[[#This Row],[Employee Last Name]]),"")</f>
        <v/>
      </c>
      <c r="AE85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</row>
    <row r="86" spans="1:31" s="159" customFormat="1" ht="18" customHeight="1">
      <c r="A86" s="135"/>
      <c r="B86" s="136"/>
      <c r="C86" s="136"/>
      <c r="D86" s="136"/>
      <c r="E86" s="136"/>
      <c r="F86" s="145"/>
      <c r="G86" s="145"/>
      <c r="H86" s="145"/>
      <c r="I86" s="145"/>
      <c r="J86" s="146"/>
      <c r="K86" s="147">
        <f>SUM(VerificationForm[[#This Row],[Certification Fee
(if applicable)]:[Textbooks/ Manuals Fees
(if applicable)]])</f>
        <v>0</v>
      </c>
      <c r="L86" s="148"/>
      <c r="M86" s="148"/>
      <c r="N86" s="143"/>
      <c r="O86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86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86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86" s="119" t="str">
        <f>IF(OR(ISBLANK($B$5),ISBLANK(VerificationForm[[#This Row],[Employee First Name]])),"",
_xlfn.XLOOKUP($B$5,Table6[COUNTY],Table6[DED REGION]))</f>
        <v/>
      </c>
      <c r="S86" s="119" t="str">
        <f>IF(OR(ISBLANK($B$5),ISBLANK(VerificationForm[[#This Row],[Employee First Name]])),"",
_xlfn.XLOOKUP($B$5,Table6[COUNTY],Table6[Points]))</f>
        <v/>
      </c>
      <c r="T86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86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86" s="156" t="str">
        <f>IF(VerificationForm[[#This Row],[Wage Increase to Training Cost Score]]="","",SUM(VerificationForm[[#This Row],[County Economic Distress Score]:[Wage Increase to Training Cost Score]]))</f>
        <v/>
      </c>
      <c r="W86" s="161"/>
      <c r="X86" s="161"/>
      <c r="Y86" s="162"/>
      <c r="Z86" s="117" t="str">
        <f>IF(NOT(ISBLANK(VerificationForm[[#This Row],[Employee First Name]])),#REF!,"")</f>
        <v/>
      </c>
      <c r="AA86" s="118" t="str">
        <f>IF(NOT(ISBLANK(VerificationForm[[#This Row],[Employee First Name]])),$B$2,"")</f>
        <v/>
      </c>
      <c r="AB86" s="119" t="str">
        <f>IF(NOT(ISBLANK(VerificationForm[[#This Row],[Employee First Name]])),$B$4,"")</f>
        <v/>
      </c>
      <c r="AC86" s="119" t="str">
        <f>IF(NOT(ISBLANK(VerificationForm[[#This Row],[Employee Last Name]])),$B$5,"")</f>
        <v/>
      </c>
      <c r="AD86" s="120" t="str">
        <f>IF(NOT(ISBLANK(VerificationForm[[#This Row],[Employee Last Name]])),CONCATENATE(VerificationForm[[#This Row],[Employee First Name]]," ",VerificationForm[[#This Row],[Employee Last Name]]),"")</f>
        <v/>
      </c>
      <c r="AE86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</row>
    <row r="87" spans="1:31" s="159" customFormat="1" ht="18" customHeight="1">
      <c r="A87" s="135"/>
      <c r="B87" s="136"/>
      <c r="C87" s="136"/>
      <c r="D87" s="136"/>
      <c r="E87" s="136"/>
      <c r="F87" s="145"/>
      <c r="G87" s="145"/>
      <c r="H87" s="145"/>
      <c r="I87" s="145"/>
      <c r="J87" s="146"/>
      <c r="K87" s="147">
        <f>SUM(VerificationForm[[#This Row],[Certification Fee
(if applicable)]:[Textbooks/ Manuals Fees
(if applicable)]])</f>
        <v>0</v>
      </c>
      <c r="L87" s="148"/>
      <c r="M87" s="148"/>
      <c r="N87" s="143"/>
      <c r="O87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87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87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87" s="119" t="str">
        <f>IF(OR(ISBLANK($B$5),ISBLANK(VerificationForm[[#This Row],[Employee First Name]])),"",
_xlfn.XLOOKUP($B$5,Table6[COUNTY],Table6[DED REGION]))</f>
        <v/>
      </c>
      <c r="S87" s="119" t="str">
        <f>IF(OR(ISBLANK($B$5),ISBLANK(VerificationForm[[#This Row],[Employee First Name]])),"",
_xlfn.XLOOKUP($B$5,Table6[COUNTY],Table6[Points]))</f>
        <v/>
      </c>
      <c r="T87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87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87" s="156" t="str">
        <f>IF(VerificationForm[[#This Row],[Wage Increase to Training Cost Score]]="","",SUM(VerificationForm[[#This Row],[County Economic Distress Score]:[Wage Increase to Training Cost Score]]))</f>
        <v/>
      </c>
      <c r="W87" s="161"/>
      <c r="X87" s="161"/>
      <c r="Y87" s="162"/>
      <c r="Z87" s="117" t="str">
        <f>IF(NOT(ISBLANK(VerificationForm[[#This Row],[Employee First Name]])),#REF!,"")</f>
        <v/>
      </c>
      <c r="AA87" s="118" t="str">
        <f>IF(NOT(ISBLANK(VerificationForm[[#This Row],[Employee First Name]])),$B$2,"")</f>
        <v/>
      </c>
      <c r="AB87" s="119" t="str">
        <f>IF(NOT(ISBLANK(VerificationForm[[#This Row],[Employee First Name]])),$B$4,"")</f>
        <v/>
      </c>
      <c r="AC87" s="119" t="str">
        <f>IF(NOT(ISBLANK(VerificationForm[[#This Row],[Employee Last Name]])),$B$5,"")</f>
        <v/>
      </c>
      <c r="AD87" s="120" t="str">
        <f>IF(NOT(ISBLANK(VerificationForm[[#This Row],[Employee Last Name]])),CONCATENATE(VerificationForm[[#This Row],[Employee First Name]]," ",VerificationForm[[#This Row],[Employee Last Name]]),"")</f>
        <v/>
      </c>
      <c r="AE87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</row>
    <row r="88" spans="1:31" s="159" customFormat="1" ht="18" customHeight="1">
      <c r="A88" s="135"/>
      <c r="B88" s="136"/>
      <c r="C88" s="136"/>
      <c r="D88" s="136"/>
      <c r="E88" s="136"/>
      <c r="F88" s="145"/>
      <c r="G88" s="145"/>
      <c r="H88" s="145"/>
      <c r="I88" s="145"/>
      <c r="J88" s="146"/>
      <c r="K88" s="147">
        <f>SUM(VerificationForm[[#This Row],[Certification Fee
(if applicable)]:[Textbooks/ Manuals Fees
(if applicable)]])</f>
        <v>0</v>
      </c>
      <c r="L88" s="148"/>
      <c r="M88" s="148"/>
      <c r="N88" s="143"/>
      <c r="O88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88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88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88" s="119" t="str">
        <f>IF(OR(ISBLANK($B$5),ISBLANK(VerificationForm[[#This Row],[Employee First Name]])),"",
_xlfn.XLOOKUP($B$5,Table6[COUNTY],Table6[DED REGION]))</f>
        <v/>
      </c>
      <c r="S88" s="119" t="str">
        <f>IF(OR(ISBLANK($B$5),ISBLANK(VerificationForm[[#This Row],[Employee First Name]])),"",
_xlfn.XLOOKUP($B$5,Table6[COUNTY],Table6[Points]))</f>
        <v/>
      </c>
      <c r="T88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88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88" s="156" t="str">
        <f>IF(VerificationForm[[#This Row],[Wage Increase to Training Cost Score]]="","",SUM(VerificationForm[[#This Row],[County Economic Distress Score]:[Wage Increase to Training Cost Score]]))</f>
        <v/>
      </c>
      <c r="W88" s="161"/>
      <c r="X88" s="161"/>
      <c r="Y88" s="162"/>
      <c r="Z88" s="117" t="str">
        <f>IF(NOT(ISBLANK(VerificationForm[[#This Row],[Employee First Name]])),#REF!,"")</f>
        <v/>
      </c>
      <c r="AA88" s="118" t="str">
        <f>IF(NOT(ISBLANK(VerificationForm[[#This Row],[Employee First Name]])),$B$2,"")</f>
        <v/>
      </c>
      <c r="AB88" s="119" t="str">
        <f>IF(NOT(ISBLANK(VerificationForm[[#This Row],[Employee First Name]])),$B$4,"")</f>
        <v/>
      </c>
      <c r="AC88" s="119" t="str">
        <f>IF(NOT(ISBLANK(VerificationForm[[#This Row],[Employee Last Name]])),$B$5,"")</f>
        <v/>
      </c>
      <c r="AD88" s="120" t="str">
        <f>IF(NOT(ISBLANK(VerificationForm[[#This Row],[Employee Last Name]])),CONCATENATE(VerificationForm[[#This Row],[Employee First Name]]," ",VerificationForm[[#This Row],[Employee Last Name]]),"")</f>
        <v/>
      </c>
      <c r="AE88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</row>
    <row r="89" spans="1:31" s="159" customFormat="1" ht="18" customHeight="1">
      <c r="A89" s="135"/>
      <c r="B89" s="136"/>
      <c r="C89" s="136"/>
      <c r="D89" s="136"/>
      <c r="E89" s="136"/>
      <c r="F89" s="145"/>
      <c r="G89" s="145"/>
      <c r="H89" s="145"/>
      <c r="I89" s="145"/>
      <c r="J89" s="146"/>
      <c r="K89" s="147">
        <f>SUM(VerificationForm[[#This Row],[Certification Fee
(if applicable)]:[Textbooks/ Manuals Fees
(if applicable)]])</f>
        <v>0</v>
      </c>
      <c r="L89" s="148"/>
      <c r="M89" s="148"/>
      <c r="N89" s="143"/>
      <c r="O89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89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89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89" s="119" t="str">
        <f>IF(OR(ISBLANK($B$5),ISBLANK(VerificationForm[[#This Row],[Employee First Name]])),"",
_xlfn.XLOOKUP($B$5,Table6[COUNTY],Table6[DED REGION]))</f>
        <v/>
      </c>
      <c r="S89" s="119" t="str">
        <f>IF(OR(ISBLANK($B$5),ISBLANK(VerificationForm[[#This Row],[Employee First Name]])),"",
_xlfn.XLOOKUP($B$5,Table6[COUNTY],Table6[Points]))</f>
        <v/>
      </c>
      <c r="T89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89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89" s="156" t="str">
        <f>IF(VerificationForm[[#This Row],[Wage Increase to Training Cost Score]]="","",SUM(VerificationForm[[#This Row],[County Economic Distress Score]:[Wage Increase to Training Cost Score]]))</f>
        <v/>
      </c>
      <c r="W89" s="161"/>
      <c r="X89" s="161"/>
      <c r="Y89" s="162"/>
      <c r="Z89" s="117" t="str">
        <f>IF(NOT(ISBLANK(VerificationForm[[#This Row],[Employee First Name]])),#REF!,"")</f>
        <v/>
      </c>
      <c r="AA89" s="118" t="str">
        <f>IF(NOT(ISBLANK(VerificationForm[[#This Row],[Employee First Name]])),$B$2,"")</f>
        <v/>
      </c>
      <c r="AB89" s="119" t="str">
        <f>IF(NOT(ISBLANK(VerificationForm[[#This Row],[Employee First Name]])),$B$4,"")</f>
        <v/>
      </c>
      <c r="AC89" s="119" t="str">
        <f>IF(NOT(ISBLANK(VerificationForm[[#This Row],[Employee Last Name]])),$B$5,"")</f>
        <v/>
      </c>
      <c r="AD89" s="120" t="str">
        <f>IF(NOT(ISBLANK(VerificationForm[[#This Row],[Employee Last Name]])),CONCATENATE(VerificationForm[[#This Row],[Employee First Name]]," ",VerificationForm[[#This Row],[Employee Last Name]]),"")</f>
        <v/>
      </c>
      <c r="AE89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</row>
    <row r="90" spans="1:31" s="159" customFormat="1" ht="18" customHeight="1">
      <c r="A90" s="135"/>
      <c r="B90" s="136"/>
      <c r="C90" s="136"/>
      <c r="D90" s="136"/>
      <c r="E90" s="136"/>
      <c r="F90" s="145"/>
      <c r="G90" s="145"/>
      <c r="H90" s="145"/>
      <c r="I90" s="145"/>
      <c r="J90" s="146"/>
      <c r="K90" s="147">
        <f>SUM(VerificationForm[[#This Row],[Certification Fee
(if applicable)]:[Textbooks/ Manuals Fees
(if applicable)]])</f>
        <v>0</v>
      </c>
      <c r="L90" s="148"/>
      <c r="M90" s="148"/>
      <c r="N90" s="143"/>
      <c r="O90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90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90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90" s="119" t="str">
        <f>IF(OR(ISBLANK($B$5),ISBLANK(VerificationForm[[#This Row],[Employee First Name]])),"",
_xlfn.XLOOKUP($B$5,Table6[COUNTY],Table6[DED REGION]))</f>
        <v/>
      </c>
      <c r="S90" s="119" t="str">
        <f>IF(OR(ISBLANK($B$5),ISBLANK(VerificationForm[[#This Row],[Employee First Name]])),"",
_xlfn.XLOOKUP($B$5,Table6[COUNTY],Table6[Points]))</f>
        <v/>
      </c>
      <c r="T90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90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90" s="156" t="str">
        <f>IF(VerificationForm[[#This Row],[Wage Increase to Training Cost Score]]="","",SUM(VerificationForm[[#This Row],[County Economic Distress Score]:[Wage Increase to Training Cost Score]]))</f>
        <v/>
      </c>
      <c r="W90" s="161"/>
      <c r="X90" s="161"/>
      <c r="Y90" s="162"/>
      <c r="Z90" s="117" t="str">
        <f>IF(NOT(ISBLANK(VerificationForm[[#This Row],[Employee First Name]])),#REF!,"")</f>
        <v/>
      </c>
      <c r="AA90" s="118" t="str">
        <f>IF(NOT(ISBLANK(VerificationForm[[#This Row],[Employee First Name]])),$B$2,"")</f>
        <v/>
      </c>
      <c r="AB90" s="119" t="str">
        <f>IF(NOT(ISBLANK(VerificationForm[[#This Row],[Employee First Name]])),$B$4,"")</f>
        <v/>
      </c>
      <c r="AC90" s="119" t="str">
        <f>IF(NOT(ISBLANK(VerificationForm[[#This Row],[Employee Last Name]])),$B$5,"")</f>
        <v/>
      </c>
      <c r="AD90" s="120" t="str">
        <f>IF(NOT(ISBLANK(VerificationForm[[#This Row],[Employee Last Name]])),CONCATENATE(VerificationForm[[#This Row],[Employee First Name]]," ",VerificationForm[[#This Row],[Employee Last Name]]),"")</f>
        <v/>
      </c>
      <c r="AE90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</row>
    <row r="91" spans="1:31" s="159" customFormat="1" ht="18" customHeight="1">
      <c r="A91" s="135"/>
      <c r="B91" s="136"/>
      <c r="C91" s="136"/>
      <c r="D91" s="136"/>
      <c r="E91" s="136"/>
      <c r="F91" s="145"/>
      <c r="G91" s="145"/>
      <c r="H91" s="145"/>
      <c r="I91" s="145"/>
      <c r="J91" s="146"/>
      <c r="K91" s="147">
        <f>SUM(VerificationForm[[#This Row],[Certification Fee
(if applicable)]:[Textbooks/ Manuals Fees
(if applicable)]])</f>
        <v>0</v>
      </c>
      <c r="L91" s="148"/>
      <c r="M91" s="148"/>
      <c r="N91" s="143"/>
      <c r="O91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91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91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91" s="119" t="str">
        <f>IF(OR(ISBLANK($B$5),ISBLANK(VerificationForm[[#This Row],[Employee First Name]])),"",
_xlfn.XLOOKUP($B$5,Table6[COUNTY],Table6[DED REGION]))</f>
        <v/>
      </c>
      <c r="S91" s="119" t="str">
        <f>IF(OR(ISBLANK($B$5),ISBLANK(VerificationForm[[#This Row],[Employee First Name]])),"",
_xlfn.XLOOKUP($B$5,Table6[COUNTY],Table6[Points]))</f>
        <v/>
      </c>
      <c r="T91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91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91" s="156" t="str">
        <f>IF(VerificationForm[[#This Row],[Wage Increase to Training Cost Score]]="","",SUM(VerificationForm[[#This Row],[County Economic Distress Score]:[Wage Increase to Training Cost Score]]))</f>
        <v/>
      </c>
      <c r="W91" s="161"/>
      <c r="X91" s="161"/>
      <c r="Y91" s="162"/>
      <c r="Z91" s="117" t="str">
        <f>IF(NOT(ISBLANK(VerificationForm[[#This Row],[Employee First Name]])),#REF!,"")</f>
        <v/>
      </c>
      <c r="AA91" s="118" t="str">
        <f>IF(NOT(ISBLANK(VerificationForm[[#This Row],[Employee First Name]])),$B$2,"")</f>
        <v/>
      </c>
      <c r="AB91" s="119" t="str">
        <f>IF(NOT(ISBLANK(VerificationForm[[#This Row],[Employee First Name]])),$B$4,"")</f>
        <v/>
      </c>
      <c r="AC91" s="119" t="str">
        <f>IF(NOT(ISBLANK(VerificationForm[[#This Row],[Employee Last Name]])),$B$5,"")</f>
        <v/>
      </c>
      <c r="AD91" s="120" t="str">
        <f>IF(NOT(ISBLANK(VerificationForm[[#This Row],[Employee Last Name]])),CONCATENATE(VerificationForm[[#This Row],[Employee First Name]]," ",VerificationForm[[#This Row],[Employee Last Name]]),"")</f>
        <v/>
      </c>
      <c r="AE91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</row>
    <row r="92" spans="1:31" s="159" customFormat="1" ht="18" customHeight="1">
      <c r="A92" s="135"/>
      <c r="B92" s="136"/>
      <c r="C92" s="136"/>
      <c r="D92" s="136"/>
      <c r="E92" s="136"/>
      <c r="F92" s="145"/>
      <c r="G92" s="145"/>
      <c r="H92" s="145"/>
      <c r="I92" s="145"/>
      <c r="J92" s="146"/>
      <c r="K92" s="147">
        <f>SUM(VerificationForm[[#This Row],[Certification Fee
(if applicable)]:[Textbooks/ Manuals Fees
(if applicable)]])</f>
        <v>0</v>
      </c>
      <c r="L92" s="148"/>
      <c r="M92" s="148"/>
      <c r="N92" s="143"/>
      <c r="O92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92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92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92" s="119" t="str">
        <f>IF(OR(ISBLANK($B$5),ISBLANK(VerificationForm[[#This Row],[Employee First Name]])),"",
_xlfn.XLOOKUP($B$5,Table6[COUNTY],Table6[DED REGION]))</f>
        <v/>
      </c>
      <c r="S92" s="119" t="str">
        <f>IF(OR(ISBLANK($B$5),ISBLANK(VerificationForm[[#This Row],[Employee First Name]])),"",
_xlfn.XLOOKUP($B$5,Table6[COUNTY],Table6[Points]))</f>
        <v/>
      </c>
      <c r="T92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92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92" s="156" t="str">
        <f>IF(VerificationForm[[#This Row],[Wage Increase to Training Cost Score]]="","",SUM(VerificationForm[[#This Row],[County Economic Distress Score]:[Wage Increase to Training Cost Score]]))</f>
        <v/>
      </c>
      <c r="W92" s="161"/>
      <c r="X92" s="161"/>
      <c r="Y92" s="162"/>
      <c r="Z92" s="117" t="str">
        <f>IF(NOT(ISBLANK(VerificationForm[[#This Row],[Employee First Name]])),#REF!,"")</f>
        <v/>
      </c>
      <c r="AA92" s="118" t="str">
        <f>IF(NOT(ISBLANK(VerificationForm[[#This Row],[Employee First Name]])),$B$2,"")</f>
        <v/>
      </c>
      <c r="AB92" s="119" t="str">
        <f>IF(NOT(ISBLANK(VerificationForm[[#This Row],[Employee First Name]])),$B$4,"")</f>
        <v/>
      </c>
      <c r="AC92" s="119" t="str">
        <f>IF(NOT(ISBLANK(VerificationForm[[#This Row],[Employee Last Name]])),$B$5,"")</f>
        <v/>
      </c>
      <c r="AD92" s="120" t="str">
        <f>IF(NOT(ISBLANK(VerificationForm[[#This Row],[Employee Last Name]])),CONCATENATE(VerificationForm[[#This Row],[Employee First Name]]," ",VerificationForm[[#This Row],[Employee Last Name]]),"")</f>
        <v/>
      </c>
      <c r="AE92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</row>
    <row r="93" spans="1:31" s="159" customFormat="1" ht="18" customHeight="1">
      <c r="A93" s="135"/>
      <c r="B93" s="136"/>
      <c r="C93" s="136"/>
      <c r="D93" s="136"/>
      <c r="E93" s="136"/>
      <c r="F93" s="145"/>
      <c r="G93" s="145"/>
      <c r="H93" s="145"/>
      <c r="I93" s="145"/>
      <c r="J93" s="146"/>
      <c r="K93" s="147">
        <f>SUM(VerificationForm[[#This Row],[Certification Fee
(if applicable)]:[Textbooks/ Manuals Fees
(if applicable)]])</f>
        <v>0</v>
      </c>
      <c r="L93" s="148"/>
      <c r="M93" s="148"/>
      <c r="N93" s="143"/>
      <c r="O93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93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93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93" s="119" t="str">
        <f>IF(OR(ISBLANK($B$5),ISBLANK(VerificationForm[[#This Row],[Employee First Name]])),"",
_xlfn.XLOOKUP($B$5,Table6[COUNTY],Table6[DED REGION]))</f>
        <v/>
      </c>
      <c r="S93" s="119" t="str">
        <f>IF(OR(ISBLANK($B$5),ISBLANK(VerificationForm[[#This Row],[Employee First Name]])),"",
_xlfn.XLOOKUP($B$5,Table6[COUNTY],Table6[Points]))</f>
        <v/>
      </c>
      <c r="T93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93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93" s="156" t="str">
        <f>IF(VerificationForm[[#This Row],[Wage Increase to Training Cost Score]]="","",SUM(VerificationForm[[#This Row],[County Economic Distress Score]:[Wage Increase to Training Cost Score]]))</f>
        <v/>
      </c>
      <c r="W93" s="161"/>
      <c r="X93" s="161"/>
      <c r="Y93" s="162"/>
      <c r="Z93" s="117" t="str">
        <f>IF(NOT(ISBLANK(VerificationForm[[#This Row],[Employee First Name]])),#REF!,"")</f>
        <v/>
      </c>
      <c r="AA93" s="118" t="str">
        <f>IF(NOT(ISBLANK(VerificationForm[[#This Row],[Employee First Name]])),$B$2,"")</f>
        <v/>
      </c>
      <c r="AB93" s="119" t="str">
        <f>IF(NOT(ISBLANK(VerificationForm[[#This Row],[Employee First Name]])),$B$4,"")</f>
        <v/>
      </c>
      <c r="AC93" s="119" t="str">
        <f>IF(NOT(ISBLANK(VerificationForm[[#This Row],[Employee Last Name]])),$B$5,"")</f>
        <v/>
      </c>
      <c r="AD93" s="120" t="str">
        <f>IF(NOT(ISBLANK(VerificationForm[[#This Row],[Employee Last Name]])),CONCATENATE(VerificationForm[[#This Row],[Employee First Name]]," ",VerificationForm[[#This Row],[Employee Last Name]]),"")</f>
        <v/>
      </c>
      <c r="AE93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</row>
    <row r="94" spans="1:31" s="159" customFormat="1" ht="18" customHeight="1">
      <c r="A94" s="135"/>
      <c r="B94" s="136"/>
      <c r="C94" s="136"/>
      <c r="D94" s="136"/>
      <c r="E94" s="136"/>
      <c r="F94" s="145"/>
      <c r="G94" s="145"/>
      <c r="H94" s="145"/>
      <c r="I94" s="145"/>
      <c r="J94" s="146"/>
      <c r="K94" s="147">
        <f>SUM(VerificationForm[[#This Row],[Certification Fee
(if applicable)]:[Textbooks/ Manuals Fees
(if applicable)]])</f>
        <v>0</v>
      </c>
      <c r="L94" s="148"/>
      <c r="M94" s="148"/>
      <c r="N94" s="143"/>
      <c r="O94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94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94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94" s="119" t="str">
        <f>IF(OR(ISBLANK($B$5),ISBLANK(VerificationForm[[#This Row],[Employee First Name]])),"",
_xlfn.XLOOKUP($B$5,Table6[COUNTY],Table6[DED REGION]))</f>
        <v/>
      </c>
      <c r="S94" s="119" t="str">
        <f>IF(OR(ISBLANK($B$5),ISBLANK(VerificationForm[[#This Row],[Employee First Name]])),"",
_xlfn.XLOOKUP($B$5,Table6[COUNTY],Table6[Points]))</f>
        <v/>
      </c>
      <c r="T94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94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94" s="156" t="str">
        <f>IF(VerificationForm[[#This Row],[Wage Increase to Training Cost Score]]="","",SUM(VerificationForm[[#This Row],[County Economic Distress Score]:[Wage Increase to Training Cost Score]]))</f>
        <v/>
      </c>
      <c r="W94" s="161"/>
      <c r="X94" s="161"/>
      <c r="Y94" s="162"/>
      <c r="Z94" s="117" t="str">
        <f>IF(NOT(ISBLANK(VerificationForm[[#This Row],[Employee First Name]])),#REF!,"")</f>
        <v/>
      </c>
      <c r="AA94" s="118" t="str">
        <f>IF(NOT(ISBLANK(VerificationForm[[#This Row],[Employee First Name]])),$B$2,"")</f>
        <v/>
      </c>
      <c r="AB94" s="119" t="str">
        <f>IF(NOT(ISBLANK(VerificationForm[[#This Row],[Employee First Name]])),$B$4,"")</f>
        <v/>
      </c>
      <c r="AC94" s="119" t="str">
        <f>IF(NOT(ISBLANK(VerificationForm[[#This Row],[Employee Last Name]])),$B$5,"")</f>
        <v/>
      </c>
      <c r="AD94" s="120" t="str">
        <f>IF(NOT(ISBLANK(VerificationForm[[#This Row],[Employee Last Name]])),CONCATENATE(VerificationForm[[#This Row],[Employee First Name]]," ",VerificationForm[[#This Row],[Employee Last Name]]),"")</f>
        <v/>
      </c>
      <c r="AE94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</row>
    <row r="95" spans="1:31" s="159" customFormat="1" ht="18" customHeight="1">
      <c r="A95" s="135"/>
      <c r="B95" s="136"/>
      <c r="C95" s="136"/>
      <c r="D95" s="136"/>
      <c r="E95" s="136"/>
      <c r="F95" s="145"/>
      <c r="G95" s="145"/>
      <c r="H95" s="145"/>
      <c r="I95" s="145"/>
      <c r="J95" s="146"/>
      <c r="K95" s="147">
        <f>SUM(VerificationForm[[#This Row],[Certification Fee
(if applicable)]:[Textbooks/ Manuals Fees
(if applicable)]])</f>
        <v>0</v>
      </c>
      <c r="L95" s="148"/>
      <c r="M95" s="148"/>
      <c r="N95" s="143"/>
      <c r="O95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95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95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95" s="119" t="str">
        <f>IF(OR(ISBLANK($B$5),ISBLANK(VerificationForm[[#This Row],[Employee First Name]])),"",
_xlfn.XLOOKUP($B$5,Table6[COUNTY],Table6[DED REGION]))</f>
        <v/>
      </c>
      <c r="S95" s="119" t="str">
        <f>IF(OR(ISBLANK($B$5),ISBLANK(VerificationForm[[#This Row],[Employee First Name]])),"",
_xlfn.XLOOKUP($B$5,Table6[COUNTY],Table6[Points]))</f>
        <v/>
      </c>
      <c r="T95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95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95" s="156" t="str">
        <f>IF(VerificationForm[[#This Row],[Wage Increase to Training Cost Score]]="","",SUM(VerificationForm[[#This Row],[County Economic Distress Score]:[Wage Increase to Training Cost Score]]))</f>
        <v/>
      </c>
      <c r="W95" s="161"/>
      <c r="X95" s="161"/>
      <c r="Y95" s="162"/>
      <c r="Z95" s="117" t="str">
        <f>IF(NOT(ISBLANK(VerificationForm[[#This Row],[Employee First Name]])),#REF!,"")</f>
        <v/>
      </c>
      <c r="AA95" s="118" t="str">
        <f>IF(NOT(ISBLANK(VerificationForm[[#This Row],[Employee First Name]])),$B$2,"")</f>
        <v/>
      </c>
      <c r="AB95" s="119" t="str">
        <f>IF(NOT(ISBLANK(VerificationForm[[#This Row],[Employee First Name]])),$B$4,"")</f>
        <v/>
      </c>
      <c r="AC95" s="119" t="str">
        <f>IF(NOT(ISBLANK(VerificationForm[[#This Row],[Employee Last Name]])),$B$5,"")</f>
        <v/>
      </c>
      <c r="AD95" s="120" t="str">
        <f>IF(NOT(ISBLANK(VerificationForm[[#This Row],[Employee Last Name]])),CONCATENATE(VerificationForm[[#This Row],[Employee First Name]]," ",VerificationForm[[#This Row],[Employee Last Name]]),"")</f>
        <v/>
      </c>
      <c r="AE95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</row>
    <row r="96" spans="1:31" s="159" customFormat="1" ht="18" customHeight="1">
      <c r="A96" s="135"/>
      <c r="B96" s="136"/>
      <c r="C96" s="136"/>
      <c r="D96" s="136"/>
      <c r="E96" s="136"/>
      <c r="F96" s="145"/>
      <c r="G96" s="145"/>
      <c r="H96" s="145"/>
      <c r="I96" s="145"/>
      <c r="J96" s="146"/>
      <c r="K96" s="147">
        <f>SUM(VerificationForm[[#This Row],[Certification Fee
(if applicable)]:[Textbooks/ Manuals Fees
(if applicable)]])</f>
        <v>0</v>
      </c>
      <c r="L96" s="148"/>
      <c r="M96" s="148"/>
      <c r="N96" s="143"/>
      <c r="O96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96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96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96" s="119" t="str">
        <f>IF(OR(ISBLANK($B$5),ISBLANK(VerificationForm[[#This Row],[Employee First Name]])),"",
_xlfn.XLOOKUP($B$5,Table6[COUNTY],Table6[DED REGION]))</f>
        <v/>
      </c>
      <c r="S96" s="119" t="str">
        <f>IF(OR(ISBLANK($B$5),ISBLANK(VerificationForm[[#This Row],[Employee First Name]])),"",
_xlfn.XLOOKUP($B$5,Table6[COUNTY],Table6[Points]))</f>
        <v/>
      </c>
      <c r="T96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96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96" s="156" t="str">
        <f>IF(VerificationForm[[#This Row],[Wage Increase to Training Cost Score]]="","",SUM(VerificationForm[[#This Row],[County Economic Distress Score]:[Wage Increase to Training Cost Score]]))</f>
        <v/>
      </c>
      <c r="W96" s="161"/>
      <c r="X96" s="161"/>
      <c r="Y96" s="162"/>
      <c r="Z96" s="117" t="str">
        <f>IF(NOT(ISBLANK(VerificationForm[[#This Row],[Employee First Name]])),#REF!,"")</f>
        <v/>
      </c>
      <c r="AA96" s="118" t="str">
        <f>IF(NOT(ISBLANK(VerificationForm[[#This Row],[Employee First Name]])),$B$2,"")</f>
        <v/>
      </c>
      <c r="AB96" s="119" t="str">
        <f>IF(NOT(ISBLANK(VerificationForm[[#This Row],[Employee First Name]])),$B$4,"")</f>
        <v/>
      </c>
      <c r="AC96" s="119" t="str">
        <f>IF(NOT(ISBLANK(VerificationForm[[#This Row],[Employee Last Name]])),$B$5,"")</f>
        <v/>
      </c>
      <c r="AD96" s="120" t="str">
        <f>IF(NOT(ISBLANK(VerificationForm[[#This Row],[Employee Last Name]])),CONCATENATE(VerificationForm[[#This Row],[Employee First Name]]," ",VerificationForm[[#This Row],[Employee Last Name]]),"")</f>
        <v/>
      </c>
      <c r="AE96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</row>
    <row r="97" spans="1:37" s="159" customFormat="1" ht="18" customHeight="1">
      <c r="A97" s="135"/>
      <c r="B97" s="136"/>
      <c r="C97" s="136"/>
      <c r="D97" s="136"/>
      <c r="E97" s="136"/>
      <c r="F97" s="145"/>
      <c r="G97" s="145"/>
      <c r="H97" s="145"/>
      <c r="I97" s="145"/>
      <c r="J97" s="146"/>
      <c r="K97" s="147">
        <f>SUM(VerificationForm[[#This Row],[Certification Fee
(if applicable)]:[Textbooks/ Manuals Fees
(if applicable)]])</f>
        <v>0</v>
      </c>
      <c r="L97" s="148"/>
      <c r="M97" s="148"/>
      <c r="N97" s="143"/>
      <c r="O97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97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97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97" s="119" t="str">
        <f>IF(OR(ISBLANK($B$5),ISBLANK(VerificationForm[[#This Row],[Employee First Name]])),"",
_xlfn.XLOOKUP($B$5,Table6[COUNTY],Table6[DED REGION]))</f>
        <v/>
      </c>
      <c r="S97" s="119" t="str">
        <f>IF(OR(ISBLANK($B$5),ISBLANK(VerificationForm[[#This Row],[Employee First Name]])),"",
_xlfn.XLOOKUP($B$5,Table6[COUNTY],Table6[Points]))</f>
        <v/>
      </c>
      <c r="T97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97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97" s="156" t="str">
        <f>IF(VerificationForm[[#This Row],[Wage Increase to Training Cost Score]]="","",SUM(VerificationForm[[#This Row],[County Economic Distress Score]:[Wage Increase to Training Cost Score]]))</f>
        <v/>
      </c>
      <c r="W97" s="161"/>
      <c r="X97" s="161"/>
      <c r="Y97" s="162"/>
      <c r="Z97" s="117" t="str">
        <f>IF(NOT(ISBLANK(VerificationForm[[#This Row],[Employee First Name]])),#REF!,"")</f>
        <v/>
      </c>
      <c r="AA97" s="118" t="str">
        <f>IF(NOT(ISBLANK(VerificationForm[[#This Row],[Employee First Name]])),$B$2,"")</f>
        <v/>
      </c>
      <c r="AB97" s="119" t="str">
        <f>IF(NOT(ISBLANK(VerificationForm[[#This Row],[Employee First Name]])),$B$4,"")</f>
        <v/>
      </c>
      <c r="AC97" s="119" t="str">
        <f>IF(NOT(ISBLANK(VerificationForm[[#This Row],[Employee Last Name]])),$B$5,"")</f>
        <v/>
      </c>
      <c r="AD97" s="120" t="str">
        <f>IF(NOT(ISBLANK(VerificationForm[[#This Row],[Employee Last Name]])),CONCATENATE(VerificationForm[[#This Row],[Employee First Name]]," ",VerificationForm[[#This Row],[Employee Last Name]]),"")</f>
        <v/>
      </c>
      <c r="AE97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</row>
    <row r="98" spans="1:37" s="159" customFormat="1" ht="18" customHeight="1">
      <c r="A98" s="135"/>
      <c r="B98" s="136"/>
      <c r="C98" s="136"/>
      <c r="D98" s="136"/>
      <c r="E98" s="136"/>
      <c r="F98" s="145"/>
      <c r="G98" s="145"/>
      <c r="H98" s="145"/>
      <c r="I98" s="145"/>
      <c r="J98" s="146"/>
      <c r="K98" s="147">
        <f>SUM(VerificationForm[[#This Row],[Certification Fee
(if applicable)]:[Textbooks/ Manuals Fees
(if applicable)]])</f>
        <v>0</v>
      </c>
      <c r="L98" s="148"/>
      <c r="M98" s="148"/>
      <c r="N98" s="143"/>
      <c r="O98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98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98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98" s="119" t="str">
        <f>IF(OR(ISBLANK($B$5),ISBLANK(VerificationForm[[#This Row],[Employee First Name]])),"",
_xlfn.XLOOKUP($B$5,Table6[COUNTY],Table6[DED REGION]))</f>
        <v/>
      </c>
      <c r="S98" s="119" t="str">
        <f>IF(OR(ISBLANK($B$5),ISBLANK(VerificationForm[[#This Row],[Employee First Name]])),"",
_xlfn.XLOOKUP($B$5,Table6[COUNTY],Table6[Points]))</f>
        <v/>
      </c>
      <c r="T98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98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98" s="156" t="str">
        <f>IF(VerificationForm[[#This Row],[Wage Increase to Training Cost Score]]="","",SUM(VerificationForm[[#This Row],[County Economic Distress Score]:[Wage Increase to Training Cost Score]]))</f>
        <v/>
      </c>
      <c r="W98" s="161"/>
      <c r="X98" s="161"/>
      <c r="Y98" s="162"/>
      <c r="Z98" s="117" t="str">
        <f>IF(NOT(ISBLANK(VerificationForm[[#This Row],[Employee First Name]])),#REF!,"")</f>
        <v/>
      </c>
      <c r="AA98" s="118" t="str">
        <f>IF(NOT(ISBLANK(VerificationForm[[#This Row],[Employee First Name]])),$B$2,"")</f>
        <v/>
      </c>
      <c r="AB98" s="119" t="str">
        <f>IF(NOT(ISBLANK(VerificationForm[[#This Row],[Employee First Name]])),$B$4,"")</f>
        <v/>
      </c>
      <c r="AC98" s="119" t="str">
        <f>IF(NOT(ISBLANK(VerificationForm[[#This Row],[Employee Last Name]])),$B$5,"")</f>
        <v/>
      </c>
      <c r="AD98" s="120" t="str">
        <f>IF(NOT(ISBLANK(VerificationForm[[#This Row],[Employee Last Name]])),CONCATENATE(VerificationForm[[#This Row],[Employee First Name]]," ",VerificationForm[[#This Row],[Employee Last Name]]),"")</f>
        <v/>
      </c>
      <c r="AE98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</row>
    <row r="99" spans="1:37" s="159" customFormat="1" ht="18" customHeight="1">
      <c r="A99" s="135"/>
      <c r="B99" s="136"/>
      <c r="C99" s="136"/>
      <c r="D99" s="136"/>
      <c r="E99" s="136"/>
      <c r="F99" s="145"/>
      <c r="G99" s="145"/>
      <c r="H99" s="145"/>
      <c r="I99" s="145"/>
      <c r="J99" s="146"/>
      <c r="K99" s="147">
        <f>SUM(VerificationForm[[#This Row],[Certification Fee
(if applicable)]:[Textbooks/ Manuals Fees
(if applicable)]])</f>
        <v>0</v>
      </c>
      <c r="L99" s="148"/>
      <c r="M99" s="148"/>
      <c r="N99" s="143"/>
      <c r="O99" s="86" t="str">
        <f>IF(NOT(ISBLANK(VerificationForm[[#This Row],[Employee Current Hourly Wage]])),(VerificationForm[[#This Row],[Pledged Post-Credential Employee Hourly Wage]]-VerificationForm[[#This Row],[Employee Current Hourly Wage]]),"")</f>
        <v/>
      </c>
      <c r="P99" s="87" t="str">
        <f>IF(NOT(ISBLANK(VerificationForm[[#This Row],[Employee Current Hourly Wage]])),((VerificationForm[[#This Row],[Pledged Post-Credential Employee Hourly Wage]]-VerificationForm[[#This Row],[Employee Current Hourly Wage]])/VerificationForm[[#This Row],[Employee Current Hourly Wage]]),"")</f>
        <v/>
      </c>
      <c r="Q99" s="87" t="str">
        <f>IF(OR(ISBLANK(VerificationForm[[#This Row],[Employee First Name]]),VerificationForm[[#This Row],[Total Cost]]=0),"",VerificationForm[[#This Row],[Dollar Amount the Company Will Pay From Column K (Total Cost), Prior to Any Potential Reimbursement]]/VerificationForm[[#This Row],[Total Cost]])</f>
        <v/>
      </c>
      <c r="R99" s="119" t="str">
        <f>IF(OR(ISBLANK($B$5),ISBLANK(VerificationForm[[#This Row],[Employee First Name]])),"",
_xlfn.XLOOKUP($B$5,Table6[COUNTY],Table6[DED REGION]))</f>
        <v/>
      </c>
      <c r="S99" s="119" t="str">
        <f>IF(OR(ISBLANK($B$5),ISBLANK(VerificationForm[[#This Row],[Employee First Name]])),"",
_xlfn.XLOOKUP($B$5,Table6[COUNTY],Table6[Points]))</f>
        <v/>
      </c>
      <c r="T99" s="119" t="str">
        <f>IF(OR(NOT(VerificationForm[[#This Row],[% of Company Contribution]]=""),NOT(ISBLANK(VerificationForm[[#This Row],[% of Company Contribution]]))),
IF(VerificationForm[[#This Row],[% of Company Contribution]]=1,5,
IF(AND(VerificationForm[[#This Row],[% of Company Contribution]]&gt;=0.9,VerificationForm[[#This Row],[% of Company Contribution]]&lt;1),4,
IF(AND(VerificationForm[[#This Row],[% of Company Contribution]]&gt;=0.6,VerificationForm[[#This Row],[% of Company Contribution]]&lt;0.9),3,
IF(AND(VerificationForm[[#This Row],[% of Company Contribution]]&gt;=0.3,VerificationForm[[#This Row],[% of Company Contribution]]&lt;0.6),2,
IF(AND(VerificationForm[[#This Row],[% of Company Contribution]]&gt;=0,VerificationForm[[#This Row],[% of Company Contribution]]&lt;0.3),1,
""))))))</f>
        <v/>
      </c>
      <c r="U99" s="155" t="str">
        <f>IF(AND(
NOT(ISBLANK(VerificationForm[[#This Row],[Pledged Wage Increase (%)]])),
NOT(VerificationForm[[#This Row],[Pledged Wage Increase (%)]]=""),
NOT(ISBLANK(VerificationForm[[#This Row],[Total Cost]])),
NOT(VerificationForm[[#This Row],[Total Cost]]=0)),
(VerificationForm[[#This Row],[Pledged Wage Increase (%)]]/VerificationForm[[#This Row],[Total Cost]])*10000,"")</f>
        <v/>
      </c>
      <c r="V99" s="156" t="str">
        <f>IF(VerificationForm[[#This Row],[Wage Increase to Training Cost Score]]="","",SUM(VerificationForm[[#This Row],[County Economic Distress Score]:[Wage Increase to Training Cost Score]]))</f>
        <v/>
      </c>
      <c r="W99" s="161"/>
      <c r="X99" s="161"/>
      <c r="Y99" s="162"/>
      <c r="Z99" s="117" t="str">
        <f>IF(NOT(ISBLANK(VerificationForm[[#This Row],[Employee First Name]])),#REF!,"")</f>
        <v/>
      </c>
      <c r="AA99" s="118" t="str">
        <f>IF(NOT(ISBLANK(VerificationForm[[#This Row],[Employee First Name]])),$B$2,"")</f>
        <v/>
      </c>
      <c r="AB99" s="119" t="str">
        <f>IF(NOT(ISBLANK(VerificationForm[[#This Row],[Employee First Name]])),$B$4,"")</f>
        <v/>
      </c>
      <c r="AC99" s="119" t="str">
        <f>IF(NOT(ISBLANK(VerificationForm[[#This Row],[Employee Last Name]])),$B$5,"")</f>
        <v/>
      </c>
      <c r="AD99" s="120" t="str">
        <f>IF(NOT(ISBLANK(VerificationForm[[#This Row],[Employee Last Name]])),CONCATENATE(VerificationForm[[#This Row],[Employee First Name]]," ",VerificationForm[[#This Row],[Employee Last Name]]),"")</f>
        <v/>
      </c>
      <c r="AE99" s="111" t="str">
        <f>IF(NOT(ISBLANK(VerificationForm[[#This Row],[Employee Last Name]])),CONCATENATE($B$3,"-",VerificationForm[[#This Row],[Employee First Name]],VerificationForm[[#This Row],[Employee Last Name]],"-",VerificationForm[[#This Row],[Application Date]],"-",VerificationForm[[#This Row],[Name of Credential
(no abbreviations)]]),"")</f>
        <v/>
      </c>
    </row>
    <row r="100" spans="1:37" s="1" customFormat="1"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88"/>
      <c r="V100" s="89"/>
      <c r="W100" s="90"/>
      <c r="X100" s="88"/>
      <c r="Y100" s="88"/>
      <c r="Z100" s="88"/>
      <c r="AA100" s="88"/>
      <c r="AB100" s="91"/>
      <c r="AC100" s="92"/>
      <c r="AD100" s="92"/>
      <c r="AE100" s="93"/>
      <c r="AF100" s="88"/>
      <c r="AG100" s="88"/>
      <c r="AH100" s="93"/>
      <c r="AI100" s="88"/>
      <c r="AJ100" s="88"/>
      <c r="AK100" s="88"/>
    </row>
    <row r="101" spans="1:37" s="1" customFormat="1"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88"/>
      <c r="V101" s="89"/>
      <c r="W101" s="90"/>
      <c r="X101" s="88"/>
      <c r="Y101" s="88"/>
      <c r="Z101" s="88"/>
      <c r="AA101" s="88"/>
      <c r="AB101" s="91"/>
      <c r="AC101" s="92"/>
      <c r="AD101" s="92"/>
      <c r="AE101" s="93"/>
      <c r="AF101" s="88"/>
      <c r="AG101" s="88"/>
      <c r="AH101" s="93"/>
      <c r="AI101" s="88"/>
      <c r="AJ101" s="88"/>
      <c r="AK101" s="88"/>
    </row>
    <row r="102" spans="1:37" s="1" customFormat="1"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88"/>
      <c r="V102" s="89"/>
      <c r="W102" s="90"/>
      <c r="X102" s="88"/>
      <c r="Y102" s="88"/>
      <c r="Z102" s="88"/>
      <c r="AA102" s="88"/>
      <c r="AB102" s="91"/>
      <c r="AC102" s="92"/>
      <c r="AD102" s="92"/>
      <c r="AE102" s="93"/>
      <c r="AF102" s="88"/>
      <c r="AG102" s="88"/>
      <c r="AH102" s="93"/>
      <c r="AI102" s="88"/>
      <c r="AJ102" s="88"/>
      <c r="AK102" s="88"/>
    </row>
    <row r="103" spans="1:37" s="1" customFormat="1"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88"/>
      <c r="V103" s="89"/>
      <c r="W103" s="90"/>
      <c r="X103" s="88"/>
      <c r="Y103" s="88"/>
      <c r="Z103" s="88"/>
      <c r="AA103" s="88"/>
      <c r="AB103" s="91"/>
      <c r="AC103" s="92"/>
      <c r="AD103" s="92"/>
      <c r="AE103" s="93"/>
      <c r="AF103" s="88"/>
      <c r="AG103" s="88"/>
      <c r="AH103" s="93"/>
      <c r="AI103" s="88"/>
      <c r="AJ103" s="88"/>
      <c r="AK103" s="88"/>
    </row>
    <row r="104" spans="1:37" s="1" customFormat="1"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88"/>
      <c r="V104" s="89"/>
      <c r="W104" s="90"/>
      <c r="X104" s="88"/>
      <c r="Y104" s="88"/>
      <c r="Z104" s="88"/>
      <c r="AA104" s="88"/>
      <c r="AB104" s="91"/>
      <c r="AC104" s="92"/>
      <c r="AD104" s="92"/>
      <c r="AE104" s="93"/>
      <c r="AF104" s="88"/>
      <c r="AG104" s="88"/>
      <c r="AH104" s="93"/>
      <c r="AI104" s="88"/>
      <c r="AJ104" s="88"/>
      <c r="AK104" s="88"/>
    </row>
    <row r="105" spans="1:37" s="1" customFormat="1"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88"/>
      <c r="V105" s="89"/>
      <c r="W105" s="90"/>
      <c r="X105" s="88"/>
      <c r="Y105" s="88"/>
      <c r="Z105" s="88"/>
      <c r="AA105" s="88"/>
      <c r="AB105" s="91"/>
      <c r="AC105" s="92"/>
      <c r="AD105" s="92"/>
      <c r="AE105" s="93"/>
      <c r="AF105" s="88"/>
      <c r="AG105" s="88"/>
      <c r="AH105" s="93"/>
      <c r="AI105" s="88"/>
      <c r="AJ105" s="88"/>
      <c r="AK105" s="88"/>
    </row>
    <row r="106" spans="1:37" s="1" customFormat="1"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88"/>
      <c r="V106" s="89"/>
      <c r="W106" s="90"/>
      <c r="X106" s="88"/>
      <c r="Y106" s="88"/>
      <c r="Z106" s="88"/>
      <c r="AA106" s="88"/>
      <c r="AB106" s="91"/>
      <c r="AC106" s="92"/>
      <c r="AD106" s="92"/>
      <c r="AE106" s="93"/>
      <c r="AF106" s="88"/>
      <c r="AG106" s="88"/>
      <c r="AH106" s="93"/>
      <c r="AI106" s="88"/>
      <c r="AJ106" s="88"/>
      <c r="AK106" s="88"/>
    </row>
    <row r="107" spans="1:37" s="1" customFormat="1"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88"/>
      <c r="V107" s="89"/>
      <c r="W107" s="90"/>
      <c r="X107" s="88"/>
      <c r="Y107" s="88"/>
      <c r="Z107" s="88"/>
      <c r="AA107" s="88"/>
      <c r="AB107" s="91"/>
      <c r="AC107" s="92"/>
      <c r="AD107" s="92"/>
      <c r="AE107" s="93"/>
      <c r="AF107" s="88"/>
      <c r="AG107" s="88"/>
      <c r="AH107" s="93"/>
      <c r="AI107" s="88"/>
      <c r="AJ107" s="88"/>
      <c r="AK107" s="88"/>
    </row>
    <row r="108" spans="1:37" s="1" customFormat="1"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88"/>
      <c r="V108" s="89"/>
      <c r="W108" s="90"/>
      <c r="X108" s="88"/>
      <c r="Y108" s="88"/>
      <c r="Z108" s="88"/>
      <c r="AA108" s="88"/>
      <c r="AB108" s="91"/>
      <c r="AC108" s="92"/>
      <c r="AD108" s="92"/>
      <c r="AE108" s="93"/>
      <c r="AF108" s="88"/>
      <c r="AG108" s="88"/>
      <c r="AH108" s="93"/>
      <c r="AI108" s="88"/>
      <c r="AJ108" s="88"/>
      <c r="AK108" s="88"/>
    </row>
    <row r="109" spans="1:37" s="1" customFormat="1"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88"/>
      <c r="V109" s="89"/>
      <c r="W109" s="90"/>
      <c r="X109" s="88"/>
      <c r="Y109" s="88"/>
      <c r="Z109" s="88"/>
      <c r="AA109" s="88"/>
      <c r="AB109" s="91"/>
      <c r="AC109" s="92"/>
      <c r="AD109" s="92"/>
      <c r="AE109" s="93"/>
      <c r="AF109" s="88"/>
      <c r="AG109" s="88"/>
      <c r="AH109" s="93"/>
      <c r="AI109" s="88"/>
      <c r="AJ109" s="88"/>
      <c r="AK109" s="88"/>
    </row>
    <row r="110" spans="1:37" s="1" customFormat="1"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88"/>
      <c r="V110" s="89"/>
      <c r="W110" s="90"/>
      <c r="X110" s="88"/>
      <c r="Y110" s="88"/>
      <c r="Z110" s="88"/>
      <c r="AA110" s="88"/>
      <c r="AB110" s="91"/>
      <c r="AC110" s="92"/>
      <c r="AD110" s="92"/>
      <c r="AE110" s="93"/>
      <c r="AF110" s="88"/>
      <c r="AG110" s="88"/>
      <c r="AH110" s="93"/>
      <c r="AI110" s="88"/>
      <c r="AJ110" s="88"/>
      <c r="AK110" s="88"/>
    </row>
    <row r="111" spans="1:37" s="1" customFormat="1"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88"/>
      <c r="V111" s="89"/>
      <c r="W111" s="90"/>
      <c r="X111" s="88"/>
      <c r="Y111" s="88"/>
      <c r="Z111" s="88"/>
      <c r="AA111" s="88"/>
      <c r="AB111" s="91"/>
      <c r="AC111" s="92"/>
      <c r="AD111" s="92"/>
      <c r="AE111" s="93"/>
      <c r="AF111" s="88"/>
      <c r="AG111" s="88"/>
      <c r="AH111" s="93"/>
      <c r="AI111" s="88"/>
      <c r="AJ111" s="88"/>
      <c r="AK111" s="88"/>
    </row>
    <row r="112" spans="1:37" s="1" customFormat="1"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88"/>
      <c r="V112" s="89"/>
      <c r="W112" s="90"/>
      <c r="X112" s="88"/>
      <c r="Y112" s="88"/>
      <c r="Z112" s="88"/>
      <c r="AA112" s="88"/>
      <c r="AB112" s="91"/>
      <c r="AC112" s="92"/>
      <c r="AD112" s="92"/>
      <c r="AE112" s="93"/>
      <c r="AF112" s="88"/>
      <c r="AG112" s="88"/>
      <c r="AH112" s="93"/>
      <c r="AI112" s="88"/>
      <c r="AJ112" s="88"/>
      <c r="AK112" s="88"/>
    </row>
    <row r="113" spans="7:37" s="1" customFormat="1"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88"/>
      <c r="V113" s="89"/>
      <c r="W113" s="90"/>
      <c r="X113" s="88"/>
      <c r="Y113" s="88"/>
      <c r="Z113" s="88"/>
      <c r="AA113" s="88"/>
      <c r="AB113" s="91"/>
      <c r="AC113" s="92"/>
      <c r="AD113" s="92"/>
      <c r="AE113" s="93"/>
      <c r="AF113" s="88"/>
      <c r="AG113" s="88"/>
      <c r="AH113" s="93"/>
      <c r="AI113" s="88"/>
      <c r="AJ113" s="88"/>
      <c r="AK113" s="88"/>
    </row>
    <row r="114" spans="7:37" s="1" customFormat="1"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88"/>
      <c r="V114" s="89"/>
      <c r="W114" s="90"/>
      <c r="X114" s="88"/>
      <c r="Y114" s="88"/>
      <c r="Z114" s="88"/>
      <c r="AA114" s="88"/>
      <c r="AB114" s="91"/>
      <c r="AC114" s="92"/>
      <c r="AD114" s="92"/>
      <c r="AE114" s="93"/>
      <c r="AF114" s="88"/>
      <c r="AG114" s="88"/>
      <c r="AH114" s="93"/>
      <c r="AI114" s="88"/>
      <c r="AJ114" s="88"/>
      <c r="AK114" s="88"/>
    </row>
    <row r="115" spans="7:37" s="1" customFormat="1"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88"/>
      <c r="V115" s="89"/>
      <c r="W115" s="90"/>
      <c r="X115" s="88"/>
      <c r="Y115" s="88"/>
      <c r="Z115" s="88"/>
      <c r="AA115" s="88"/>
      <c r="AB115" s="91"/>
      <c r="AC115" s="92"/>
      <c r="AD115" s="92"/>
      <c r="AE115" s="93"/>
      <c r="AF115" s="88"/>
      <c r="AG115" s="88"/>
      <c r="AH115" s="93"/>
      <c r="AI115" s="88"/>
      <c r="AJ115" s="88"/>
      <c r="AK115" s="88"/>
    </row>
    <row r="116" spans="7:37" s="1" customFormat="1"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88"/>
      <c r="V116" s="89"/>
      <c r="W116" s="90"/>
      <c r="X116" s="88"/>
      <c r="Y116" s="88"/>
      <c r="Z116" s="88"/>
      <c r="AA116" s="88"/>
      <c r="AB116" s="91"/>
      <c r="AC116" s="92"/>
      <c r="AD116" s="92"/>
      <c r="AE116" s="93"/>
      <c r="AF116" s="88"/>
      <c r="AG116" s="88"/>
      <c r="AH116" s="93"/>
      <c r="AI116" s="88"/>
      <c r="AJ116" s="88"/>
      <c r="AK116" s="88"/>
    </row>
    <row r="117" spans="7:37" s="1" customFormat="1"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88"/>
      <c r="V117" s="89"/>
      <c r="W117" s="90"/>
      <c r="X117" s="88"/>
      <c r="Y117" s="88"/>
      <c r="Z117" s="88"/>
      <c r="AA117" s="88"/>
      <c r="AB117" s="91"/>
      <c r="AC117" s="92"/>
      <c r="AD117" s="92"/>
      <c r="AE117" s="93"/>
      <c r="AF117" s="88"/>
      <c r="AG117" s="88"/>
      <c r="AH117" s="93"/>
      <c r="AI117" s="88"/>
      <c r="AJ117" s="88"/>
      <c r="AK117" s="88"/>
    </row>
    <row r="118" spans="7:37" s="1" customFormat="1"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88"/>
      <c r="V118" s="89"/>
      <c r="W118" s="90"/>
      <c r="X118" s="88"/>
      <c r="Y118" s="88"/>
      <c r="Z118" s="88"/>
      <c r="AA118" s="88"/>
      <c r="AB118" s="91"/>
      <c r="AC118" s="92"/>
      <c r="AD118" s="92"/>
      <c r="AE118" s="93"/>
      <c r="AF118" s="88"/>
      <c r="AG118" s="88"/>
      <c r="AH118" s="93"/>
      <c r="AI118" s="88"/>
      <c r="AJ118" s="88"/>
      <c r="AK118" s="88"/>
    </row>
    <row r="119" spans="7:37" s="1" customFormat="1"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88"/>
      <c r="V119" s="89"/>
      <c r="W119" s="90"/>
      <c r="X119" s="88"/>
      <c r="Y119" s="88"/>
      <c r="Z119" s="88"/>
      <c r="AA119" s="88"/>
      <c r="AB119" s="91"/>
      <c r="AC119" s="92"/>
      <c r="AD119" s="92"/>
      <c r="AE119" s="93"/>
      <c r="AF119" s="88"/>
      <c r="AG119" s="88"/>
      <c r="AH119" s="93"/>
      <c r="AI119" s="88"/>
      <c r="AJ119" s="88"/>
      <c r="AK119" s="88"/>
    </row>
    <row r="120" spans="7:37" s="1" customFormat="1"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88"/>
      <c r="V120" s="89"/>
      <c r="W120" s="90"/>
      <c r="X120" s="88"/>
      <c r="Y120" s="88"/>
      <c r="Z120" s="88"/>
      <c r="AA120" s="88"/>
      <c r="AB120" s="91"/>
      <c r="AC120" s="92"/>
      <c r="AD120" s="92"/>
      <c r="AE120" s="93"/>
      <c r="AF120" s="88"/>
      <c r="AG120" s="88"/>
      <c r="AH120" s="93"/>
      <c r="AI120" s="88"/>
      <c r="AJ120" s="88"/>
      <c r="AK120" s="88"/>
    </row>
    <row r="121" spans="7:37" s="1" customFormat="1"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88"/>
      <c r="V121" s="89"/>
      <c r="W121" s="90"/>
      <c r="X121" s="88"/>
      <c r="Y121" s="88"/>
      <c r="Z121" s="88"/>
      <c r="AA121" s="88"/>
      <c r="AB121" s="91"/>
      <c r="AC121" s="92"/>
      <c r="AD121" s="92"/>
      <c r="AE121" s="93"/>
      <c r="AF121" s="88"/>
      <c r="AG121" s="88"/>
      <c r="AH121" s="93"/>
      <c r="AI121" s="88"/>
      <c r="AJ121" s="88"/>
      <c r="AK121" s="88"/>
    </row>
    <row r="122" spans="7:37" s="1" customFormat="1"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88"/>
      <c r="V122" s="89"/>
      <c r="W122" s="90"/>
      <c r="X122" s="88"/>
      <c r="Y122" s="88"/>
      <c r="Z122" s="88"/>
      <c r="AA122" s="88"/>
      <c r="AB122" s="91"/>
      <c r="AC122" s="92"/>
      <c r="AD122" s="92"/>
      <c r="AE122" s="93"/>
      <c r="AF122" s="88"/>
      <c r="AG122" s="88"/>
      <c r="AH122" s="93"/>
      <c r="AI122" s="88"/>
      <c r="AJ122" s="88"/>
      <c r="AK122" s="88"/>
    </row>
    <row r="123" spans="7:37" s="1" customFormat="1"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88"/>
      <c r="V123" s="89"/>
      <c r="W123" s="90"/>
      <c r="X123" s="88"/>
      <c r="Y123" s="88"/>
      <c r="Z123" s="88"/>
      <c r="AA123" s="88"/>
      <c r="AB123" s="91"/>
      <c r="AC123" s="92"/>
      <c r="AD123" s="92"/>
      <c r="AE123" s="93"/>
      <c r="AF123" s="88"/>
      <c r="AG123" s="88"/>
      <c r="AH123" s="93"/>
      <c r="AI123" s="88"/>
      <c r="AJ123" s="88"/>
      <c r="AK123" s="88"/>
    </row>
    <row r="124" spans="7:37" s="1" customFormat="1"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88"/>
      <c r="V124" s="89"/>
      <c r="W124" s="90"/>
      <c r="X124" s="88"/>
      <c r="Y124" s="88"/>
      <c r="Z124" s="88"/>
      <c r="AA124" s="88"/>
      <c r="AB124" s="91"/>
      <c r="AC124" s="92"/>
      <c r="AD124" s="92"/>
      <c r="AE124" s="93"/>
      <c r="AF124" s="88"/>
      <c r="AG124" s="88"/>
      <c r="AH124" s="93"/>
      <c r="AI124" s="88"/>
      <c r="AJ124" s="88"/>
      <c r="AK124" s="88"/>
    </row>
    <row r="125" spans="7:37" s="1" customFormat="1"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88"/>
      <c r="V125" s="89"/>
      <c r="W125" s="90"/>
      <c r="X125" s="88"/>
      <c r="Y125" s="88"/>
      <c r="Z125" s="88"/>
      <c r="AA125" s="88"/>
      <c r="AB125" s="91"/>
      <c r="AC125" s="92"/>
      <c r="AD125" s="92"/>
      <c r="AE125" s="93"/>
      <c r="AF125" s="88"/>
      <c r="AG125" s="88"/>
      <c r="AH125" s="93"/>
      <c r="AI125" s="88"/>
      <c r="AJ125" s="88"/>
      <c r="AK125" s="88"/>
    </row>
    <row r="126" spans="7:37" s="1" customFormat="1"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88"/>
      <c r="V126" s="89"/>
      <c r="W126" s="90"/>
      <c r="X126" s="88"/>
      <c r="Y126" s="88"/>
      <c r="Z126" s="88"/>
      <c r="AA126" s="88"/>
      <c r="AB126" s="91"/>
      <c r="AC126" s="92"/>
      <c r="AD126" s="92"/>
      <c r="AE126" s="93"/>
      <c r="AF126" s="88"/>
      <c r="AG126" s="88"/>
      <c r="AH126" s="93"/>
      <c r="AI126" s="88"/>
      <c r="AJ126" s="88"/>
      <c r="AK126" s="88"/>
    </row>
    <row r="127" spans="7:37" s="1" customFormat="1"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88"/>
      <c r="V127" s="89"/>
      <c r="W127" s="90"/>
      <c r="X127" s="88"/>
      <c r="Y127" s="88"/>
      <c r="Z127" s="88"/>
      <c r="AA127" s="88"/>
      <c r="AB127" s="91"/>
      <c r="AC127" s="92"/>
      <c r="AD127" s="92"/>
      <c r="AE127" s="93"/>
      <c r="AF127" s="88"/>
      <c r="AG127" s="88"/>
      <c r="AH127" s="93"/>
      <c r="AI127" s="88"/>
      <c r="AJ127" s="88"/>
      <c r="AK127" s="88"/>
    </row>
    <row r="128" spans="7:37" s="1" customFormat="1"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88"/>
      <c r="V128" s="89"/>
      <c r="W128" s="90"/>
      <c r="X128" s="88"/>
      <c r="Y128" s="88"/>
      <c r="Z128" s="88"/>
      <c r="AA128" s="88"/>
      <c r="AB128" s="91"/>
      <c r="AC128" s="92"/>
      <c r="AD128" s="92"/>
      <c r="AE128" s="93"/>
      <c r="AF128" s="88"/>
      <c r="AG128" s="88"/>
      <c r="AH128" s="93"/>
      <c r="AI128" s="88"/>
      <c r="AJ128" s="88"/>
      <c r="AK128" s="88"/>
    </row>
    <row r="129" spans="7:37" s="1" customFormat="1"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88"/>
      <c r="V129" s="89"/>
      <c r="W129" s="90"/>
      <c r="X129" s="88"/>
      <c r="Y129" s="88"/>
      <c r="Z129" s="88"/>
      <c r="AA129" s="88"/>
      <c r="AB129" s="91"/>
      <c r="AC129" s="92"/>
      <c r="AD129" s="92"/>
      <c r="AE129" s="93"/>
      <c r="AF129" s="88"/>
      <c r="AG129" s="88"/>
      <c r="AH129" s="93"/>
      <c r="AI129" s="88"/>
      <c r="AJ129" s="88"/>
      <c r="AK129" s="88"/>
    </row>
    <row r="130" spans="7:37" s="1" customFormat="1"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88"/>
      <c r="V130" s="89"/>
      <c r="W130" s="90"/>
      <c r="X130" s="88"/>
      <c r="Y130" s="88"/>
      <c r="Z130" s="88"/>
      <c r="AA130" s="88"/>
      <c r="AB130" s="91"/>
      <c r="AC130" s="92"/>
      <c r="AD130" s="92"/>
      <c r="AE130" s="93"/>
      <c r="AF130" s="88"/>
      <c r="AG130" s="88"/>
      <c r="AH130" s="93"/>
      <c r="AI130" s="88"/>
      <c r="AJ130" s="88"/>
      <c r="AK130" s="88"/>
    </row>
    <row r="131" spans="7:37" s="1" customFormat="1"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88"/>
      <c r="V131" s="89"/>
      <c r="W131" s="90"/>
      <c r="X131" s="88"/>
      <c r="Y131" s="88"/>
      <c r="Z131" s="88"/>
      <c r="AA131" s="88"/>
      <c r="AB131" s="91"/>
      <c r="AC131" s="92"/>
      <c r="AD131" s="92"/>
      <c r="AE131" s="93"/>
      <c r="AF131" s="88"/>
      <c r="AG131" s="88"/>
      <c r="AH131" s="93"/>
      <c r="AI131" s="88"/>
      <c r="AJ131" s="88"/>
      <c r="AK131" s="88"/>
    </row>
    <row r="132" spans="7:37" s="1" customFormat="1"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88"/>
      <c r="V132" s="89"/>
      <c r="W132" s="90"/>
      <c r="X132" s="88"/>
      <c r="Y132" s="88"/>
      <c r="Z132" s="88"/>
      <c r="AA132" s="88"/>
      <c r="AB132" s="91"/>
      <c r="AC132" s="92"/>
      <c r="AD132" s="92"/>
      <c r="AE132" s="93"/>
      <c r="AF132" s="88"/>
      <c r="AG132" s="88"/>
      <c r="AH132" s="93"/>
      <c r="AI132" s="88"/>
      <c r="AJ132" s="88"/>
      <c r="AK132" s="88"/>
    </row>
    <row r="133" spans="7:37" s="1" customFormat="1"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88"/>
      <c r="V133" s="89"/>
      <c r="W133" s="90"/>
      <c r="X133" s="88"/>
      <c r="Y133" s="88"/>
      <c r="Z133" s="88"/>
      <c r="AA133" s="88"/>
      <c r="AB133" s="91"/>
      <c r="AC133" s="92"/>
      <c r="AD133" s="92"/>
      <c r="AE133" s="93"/>
      <c r="AF133" s="88"/>
      <c r="AG133" s="88"/>
      <c r="AH133" s="93"/>
      <c r="AI133" s="88"/>
      <c r="AJ133" s="88"/>
      <c r="AK133" s="88"/>
    </row>
    <row r="134" spans="7:37" s="1" customFormat="1"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88"/>
      <c r="V134" s="89"/>
      <c r="W134" s="90"/>
      <c r="X134" s="88"/>
      <c r="Y134" s="88"/>
      <c r="Z134" s="88"/>
      <c r="AA134" s="88"/>
      <c r="AB134" s="91"/>
      <c r="AC134" s="92"/>
      <c r="AD134" s="92"/>
      <c r="AE134" s="93"/>
      <c r="AF134" s="88"/>
      <c r="AG134" s="88"/>
      <c r="AH134" s="93"/>
      <c r="AI134" s="88"/>
      <c r="AJ134" s="88"/>
      <c r="AK134" s="88"/>
    </row>
    <row r="135" spans="7:37" s="1" customFormat="1"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88"/>
      <c r="V135" s="89"/>
      <c r="W135" s="90"/>
      <c r="X135" s="88"/>
      <c r="Y135" s="88"/>
      <c r="Z135" s="88"/>
      <c r="AA135" s="88"/>
      <c r="AB135" s="91"/>
      <c r="AC135" s="92"/>
      <c r="AD135" s="92"/>
      <c r="AE135" s="93"/>
      <c r="AF135" s="88"/>
      <c r="AG135" s="88"/>
      <c r="AH135" s="93"/>
      <c r="AI135" s="88"/>
      <c r="AJ135" s="88"/>
      <c r="AK135" s="88"/>
    </row>
    <row r="136" spans="7:37" s="1" customFormat="1"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88"/>
      <c r="V136" s="89"/>
      <c r="W136" s="90"/>
      <c r="X136" s="88"/>
      <c r="Y136" s="88"/>
      <c r="Z136" s="88"/>
      <c r="AA136" s="88"/>
      <c r="AB136" s="91"/>
      <c r="AC136" s="92"/>
      <c r="AD136" s="92"/>
      <c r="AE136" s="93"/>
      <c r="AF136" s="88"/>
      <c r="AG136" s="88"/>
      <c r="AH136" s="93"/>
      <c r="AI136" s="88"/>
      <c r="AJ136" s="88"/>
      <c r="AK136" s="88"/>
    </row>
    <row r="137" spans="7:37" s="1" customFormat="1"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88"/>
      <c r="V137" s="89"/>
      <c r="W137" s="90"/>
      <c r="X137" s="88"/>
      <c r="Y137" s="88"/>
      <c r="Z137" s="88"/>
      <c r="AA137" s="88"/>
      <c r="AB137" s="91"/>
      <c r="AC137" s="92"/>
      <c r="AD137" s="92"/>
      <c r="AE137" s="93"/>
      <c r="AF137" s="88"/>
      <c r="AG137" s="88"/>
      <c r="AH137" s="93"/>
      <c r="AI137" s="88"/>
      <c r="AJ137" s="88"/>
      <c r="AK137" s="88"/>
    </row>
    <row r="138" spans="7:37" s="1" customFormat="1"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88"/>
      <c r="V138" s="89"/>
      <c r="W138" s="90"/>
      <c r="X138" s="88"/>
      <c r="Y138" s="88"/>
      <c r="Z138" s="88"/>
      <c r="AA138" s="88"/>
      <c r="AB138" s="91"/>
      <c r="AC138" s="92"/>
      <c r="AD138" s="92"/>
      <c r="AE138" s="93"/>
      <c r="AF138" s="88"/>
      <c r="AG138" s="88"/>
      <c r="AH138" s="93"/>
      <c r="AI138" s="88"/>
      <c r="AJ138" s="88"/>
      <c r="AK138" s="88"/>
    </row>
    <row r="139" spans="7:37" s="1" customFormat="1"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88"/>
      <c r="V139" s="89"/>
      <c r="W139" s="90"/>
      <c r="X139" s="88"/>
      <c r="Y139" s="88"/>
      <c r="Z139" s="88"/>
      <c r="AA139" s="88"/>
      <c r="AB139" s="91"/>
      <c r="AC139" s="92"/>
      <c r="AD139" s="92"/>
      <c r="AE139" s="93"/>
      <c r="AF139" s="88"/>
      <c r="AG139" s="88"/>
      <c r="AH139" s="93"/>
      <c r="AI139" s="88"/>
      <c r="AJ139" s="88"/>
      <c r="AK139" s="88"/>
    </row>
    <row r="140" spans="7:37" s="1" customFormat="1"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88"/>
      <c r="V140" s="89"/>
      <c r="W140" s="90"/>
      <c r="X140" s="88"/>
      <c r="Y140" s="88"/>
      <c r="Z140" s="88"/>
      <c r="AA140" s="88"/>
      <c r="AB140" s="91"/>
      <c r="AC140" s="92"/>
      <c r="AD140" s="92"/>
      <c r="AE140" s="93"/>
      <c r="AF140" s="88"/>
      <c r="AG140" s="88"/>
      <c r="AH140" s="93"/>
      <c r="AI140" s="88"/>
      <c r="AJ140" s="88"/>
      <c r="AK140" s="88"/>
    </row>
    <row r="141" spans="7:37" s="1" customFormat="1"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88"/>
      <c r="V141" s="89"/>
      <c r="W141" s="90"/>
      <c r="X141" s="88"/>
      <c r="Y141" s="88"/>
      <c r="Z141" s="88"/>
      <c r="AA141" s="88"/>
      <c r="AB141" s="91"/>
      <c r="AC141" s="92"/>
      <c r="AD141" s="92"/>
      <c r="AE141" s="93"/>
      <c r="AF141" s="88"/>
      <c r="AG141" s="88"/>
      <c r="AH141" s="93"/>
      <c r="AI141" s="88"/>
      <c r="AJ141" s="88"/>
      <c r="AK141" s="88"/>
    </row>
    <row r="142" spans="7:37" s="1" customFormat="1"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88"/>
      <c r="V142" s="89"/>
      <c r="W142" s="90"/>
      <c r="X142" s="88"/>
      <c r="Y142" s="88"/>
      <c r="Z142" s="88"/>
      <c r="AA142" s="88"/>
      <c r="AB142" s="91"/>
      <c r="AC142" s="92"/>
      <c r="AD142" s="92"/>
      <c r="AE142" s="93"/>
      <c r="AF142" s="88"/>
      <c r="AG142" s="88"/>
      <c r="AH142" s="93"/>
      <c r="AI142" s="88"/>
      <c r="AJ142" s="88"/>
      <c r="AK142" s="88"/>
    </row>
    <row r="143" spans="7:37" s="1" customFormat="1"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88"/>
      <c r="V143" s="89"/>
      <c r="W143" s="90"/>
      <c r="X143" s="88"/>
      <c r="Y143" s="88"/>
      <c r="Z143" s="88"/>
      <c r="AA143" s="88"/>
      <c r="AB143" s="91"/>
      <c r="AC143" s="92"/>
      <c r="AD143" s="92"/>
      <c r="AE143" s="93"/>
      <c r="AF143" s="88"/>
      <c r="AG143" s="88"/>
      <c r="AH143" s="93"/>
      <c r="AI143" s="88"/>
      <c r="AJ143" s="88"/>
      <c r="AK143" s="88"/>
    </row>
    <row r="144" spans="7:37" s="1" customFormat="1"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88"/>
      <c r="V144" s="89"/>
      <c r="W144" s="90"/>
      <c r="X144" s="88"/>
      <c r="Y144" s="88"/>
      <c r="Z144" s="88"/>
      <c r="AA144" s="88"/>
      <c r="AB144" s="91"/>
      <c r="AC144" s="92"/>
      <c r="AD144" s="92"/>
      <c r="AE144" s="93"/>
      <c r="AF144" s="88"/>
      <c r="AG144" s="88"/>
      <c r="AH144" s="93"/>
      <c r="AI144" s="88"/>
      <c r="AJ144" s="88"/>
      <c r="AK144" s="88"/>
    </row>
    <row r="145" spans="7:37" s="1" customFormat="1"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88"/>
      <c r="V145" s="89"/>
      <c r="W145" s="90"/>
      <c r="X145" s="88"/>
      <c r="Y145" s="88"/>
      <c r="Z145" s="88"/>
      <c r="AA145" s="88"/>
      <c r="AB145" s="91"/>
      <c r="AC145" s="92"/>
      <c r="AD145" s="92"/>
      <c r="AE145" s="93"/>
      <c r="AF145" s="88"/>
      <c r="AG145" s="88"/>
      <c r="AH145" s="93"/>
      <c r="AI145" s="88"/>
      <c r="AJ145" s="88"/>
      <c r="AK145" s="88"/>
    </row>
    <row r="146" spans="7:37" s="1" customFormat="1"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88"/>
      <c r="V146" s="89"/>
      <c r="W146" s="90"/>
      <c r="X146" s="88"/>
      <c r="Y146" s="88"/>
      <c r="Z146" s="88"/>
      <c r="AA146" s="88"/>
      <c r="AB146" s="91"/>
      <c r="AC146" s="92"/>
      <c r="AD146" s="92"/>
      <c r="AE146" s="93"/>
      <c r="AF146" s="88"/>
      <c r="AG146" s="88"/>
      <c r="AH146" s="93"/>
      <c r="AI146" s="88"/>
      <c r="AJ146" s="88"/>
      <c r="AK146" s="88"/>
    </row>
    <row r="147" spans="7:37" s="1" customFormat="1"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88"/>
      <c r="V147" s="89"/>
      <c r="W147" s="90"/>
      <c r="X147" s="88"/>
      <c r="Y147" s="88"/>
      <c r="Z147" s="88"/>
      <c r="AA147" s="88"/>
      <c r="AB147" s="91"/>
      <c r="AC147" s="92"/>
      <c r="AD147" s="92"/>
      <c r="AE147" s="93"/>
      <c r="AF147" s="88"/>
      <c r="AG147" s="88"/>
      <c r="AH147" s="93"/>
      <c r="AI147" s="88"/>
      <c r="AJ147" s="88"/>
      <c r="AK147" s="88"/>
    </row>
    <row r="148" spans="7:37" s="1" customFormat="1"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88"/>
      <c r="V148" s="89"/>
      <c r="W148" s="90"/>
      <c r="X148" s="88"/>
      <c r="Y148" s="88"/>
      <c r="Z148" s="88"/>
      <c r="AA148" s="88"/>
      <c r="AB148" s="91"/>
      <c r="AC148" s="92"/>
      <c r="AD148" s="92"/>
      <c r="AE148" s="93"/>
      <c r="AF148" s="88"/>
      <c r="AG148" s="88"/>
      <c r="AH148" s="93"/>
      <c r="AI148" s="88"/>
      <c r="AJ148" s="88"/>
      <c r="AK148" s="88"/>
    </row>
    <row r="149" spans="7:37" s="1" customFormat="1"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88"/>
      <c r="V149" s="89"/>
      <c r="W149" s="90"/>
      <c r="X149" s="88"/>
      <c r="Y149" s="88"/>
      <c r="Z149" s="88"/>
      <c r="AA149" s="88"/>
      <c r="AB149" s="91"/>
      <c r="AC149" s="92"/>
      <c r="AD149" s="92"/>
      <c r="AE149" s="93"/>
      <c r="AF149" s="88"/>
      <c r="AG149" s="88"/>
      <c r="AH149" s="93"/>
      <c r="AI149" s="88"/>
      <c r="AJ149" s="88"/>
      <c r="AK149" s="88"/>
    </row>
    <row r="150" spans="7:37" s="1" customFormat="1"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88"/>
      <c r="V150" s="89"/>
      <c r="W150" s="90"/>
      <c r="X150" s="88"/>
      <c r="Y150" s="88"/>
      <c r="Z150" s="88"/>
      <c r="AA150" s="88"/>
      <c r="AB150" s="91"/>
      <c r="AC150" s="92"/>
      <c r="AD150" s="92"/>
      <c r="AE150" s="93"/>
      <c r="AF150" s="88"/>
      <c r="AG150" s="88"/>
      <c r="AH150" s="93"/>
      <c r="AI150" s="88"/>
      <c r="AJ150" s="88"/>
      <c r="AK150" s="88"/>
    </row>
    <row r="151" spans="7:37" s="1" customFormat="1"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88"/>
      <c r="V151" s="89"/>
      <c r="W151" s="90"/>
      <c r="X151" s="88"/>
      <c r="Y151" s="88"/>
      <c r="Z151" s="88"/>
      <c r="AA151" s="88"/>
      <c r="AB151" s="91"/>
      <c r="AC151" s="92"/>
      <c r="AD151" s="92"/>
      <c r="AE151" s="93"/>
      <c r="AF151" s="88"/>
      <c r="AG151" s="88"/>
      <c r="AH151" s="93"/>
      <c r="AI151" s="88"/>
      <c r="AJ151" s="88"/>
      <c r="AK151" s="88"/>
    </row>
    <row r="152" spans="7:37" s="1" customFormat="1"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88"/>
      <c r="V152" s="89"/>
      <c r="W152" s="90"/>
      <c r="X152" s="88"/>
      <c r="Y152" s="88"/>
      <c r="Z152" s="88"/>
      <c r="AA152" s="88"/>
      <c r="AB152" s="91"/>
      <c r="AC152" s="92"/>
      <c r="AD152" s="92"/>
      <c r="AE152" s="93"/>
      <c r="AF152" s="88"/>
      <c r="AG152" s="88"/>
      <c r="AH152" s="93"/>
      <c r="AI152" s="88"/>
      <c r="AJ152" s="88"/>
      <c r="AK152" s="88"/>
    </row>
    <row r="153" spans="7:37" s="1" customFormat="1"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88"/>
      <c r="V153" s="89"/>
      <c r="W153" s="90"/>
      <c r="X153" s="88"/>
      <c r="Y153" s="88"/>
      <c r="Z153" s="88"/>
      <c r="AA153" s="88"/>
      <c r="AB153" s="91"/>
      <c r="AC153" s="92"/>
      <c r="AD153" s="92"/>
      <c r="AE153" s="93"/>
      <c r="AF153" s="88"/>
      <c r="AG153" s="88"/>
      <c r="AH153" s="93"/>
      <c r="AI153" s="88"/>
      <c r="AJ153" s="88"/>
      <c r="AK153" s="88"/>
    </row>
    <row r="154" spans="7:37" s="1" customFormat="1"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88"/>
      <c r="V154" s="89"/>
      <c r="W154" s="90"/>
      <c r="X154" s="88"/>
      <c r="Y154" s="88"/>
      <c r="Z154" s="88"/>
      <c r="AA154" s="88"/>
      <c r="AB154" s="91"/>
      <c r="AC154" s="92"/>
      <c r="AD154" s="92"/>
      <c r="AE154" s="93"/>
      <c r="AF154" s="88"/>
      <c r="AG154" s="88"/>
      <c r="AH154" s="93"/>
      <c r="AI154" s="88"/>
      <c r="AJ154" s="88"/>
      <c r="AK154" s="88"/>
    </row>
    <row r="155" spans="7:37" s="1" customFormat="1"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88"/>
      <c r="V155" s="89"/>
      <c r="W155" s="90"/>
      <c r="X155" s="88"/>
      <c r="Y155" s="88"/>
      <c r="Z155" s="88"/>
      <c r="AA155" s="88"/>
      <c r="AB155" s="91"/>
      <c r="AC155" s="92"/>
      <c r="AD155" s="92"/>
      <c r="AE155" s="93"/>
      <c r="AF155" s="88"/>
      <c r="AG155" s="88"/>
      <c r="AH155" s="93"/>
      <c r="AI155" s="88"/>
      <c r="AJ155" s="88"/>
      <c r="AK155" s="88"/>
    </row>
    <row r="156" spans="7:37" s="1" customFormat="1"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88"/>
      <c r="V156" s="89"/>
      <c r="W156" s="90"/>
      <c r="X156" s="88"/>
      <c r="Y156" s="88"/>
      <c r="Z156" s="88"/>
      <c r="AA156" s="88"/>
      <c r="AB156" s="91"/>
      <c r="AC156" s="92"/>
      <c r="AD156" s="92"/>
      <c r="AE156" s="93"/>
      <c r="AF156" s="88"/>
      <c r="AG156" s="88"/>
      <c r="AH156" s="93"/>
      <c r="AI156" s="88"/>
      <c r="AJ156" s="88"/>
      <c r="AK156" s="88"/>
    </row>
    <row r="157" spans="7:37" s="1" customFormat="1"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88"/>
      <c r="V157" s="89"/>
      <c r="W157" s="90"/>
      <c r="X157" s="88"/>
      <c r="Y157" s="88"/>
      <c r="Z157" s="88"/>
      <c r="AA157" s="88"/>
      <c r="AB157" s="91"/>
      <c r="AC157" s="92"/>
      <c r="AD157" s="92"/>
      <c r="AE157" s="93"/>
      <c r="AF157" s="88"/>
      <c r="AG157" s="88"/>
      <c r="AH157" s="93"/>
      <c r="AI157" s="88"/>
      <c r="AJ157" s="88"/>
      <c r="AK157" s="88"/>
    </row>
    <row r="158" spans="7:37" s="1" customFormat="1"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88"/>
      <c r="V158" s="89"/>
      <c r="W158" s="90"/>
      <c r="X158" s="88"/>
      <c r="Y158" s="88"/>
      <c r="Z158" s="88"/>
      <c r="AA158" s="88"/>
      <c r="AB158" s="91"/>
      <c r="AC158" s="92"/>
      <c r="AD158" s="92"/>
      <c r="AE158" s="93"/>
      <c r="AF158" s="88"/>
      <c r="AG158" s="88"/>
      <c r="AH158" s="93"/>
      <c r="AI158" s="88"/>
      <c r="AJ158" s="88"/>
      <c r="AK158" s="88"/>
    </row>
    <row r="159" spans="7:37" s="1" customFormat="1"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88"/>
      <c r="V159" s="89"/>
      <c r="W159" s="90"/>
      <c r="X159" s="88"/>
      <c r="Y159" s="88"/>
      <c r="Z159" s="88"/>
      <c r="AA159" s="88"/>
      <c r="AB159" s="91"/>
      <c r="AC159" s="92"/>
      <c r="AD159" s="92"/>
      <c r="AE159" s="93"/>
      <c r="AF159" s="88"/>
      <c r="AG159" s="88"/>
      <c r="AH159" s="93"/>
      <c r="AI159" s="88"/>
      <c r="AJ159" s="88"/>
      <c r="AK159" s="88"/>
    </row>
    <row r="160" spans="7:37" s="1" customFormat="1"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88"/>
      <c r="V160" s="89"/>
      <c r="W160" s="90"/>
      <c r="X160" s="88"/>
      <c r="Y160" s="88"/>
      <c r="Z160" s="88"/>
      <c r="AA160" s="88"/>
      <c r="AB160" s="91"/>
      <c r="AC160" s="92"/>
      <c r="AD160" s="92"/>
      <c r="AE160" s="93"/>
      <c r="AF160" s="88"/>
      <c r="AG160" s="88"/>
      <c r="AH160" s="93"/>
      <c r="AI160" s="88"/>
      <c r="AJ160" s="88"/>
      <c r="AK160" s="88"/>
    </row>
    <row r="161" spans="7:37" s="1" customFormat="1"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88"/>
      <c r="V161" s="89"/>
      <c r="W161" s="90"/>
      <c r="X161" s="88"/>
      <c r="Y161" s="88"/>
      <c r="Z161" s="88"/>
      <c r="AA161" s="88"/>
      <c r="AB161" s="91"/>
      <c r="AC161" s="92"/>
      <c r="AD161" s="92"/>
      <c r="AE161" s="93"/>
      <c r="AF161" s="88"/>
      <c r="AG161" s="88"/>
      <c r="AH161" s="93"/>
      <c r="AI161" s="88"/>
      <c r="AJ161" s="88"/>
      <c r="AK161" s="88"/>
    </row>
    <row r="162" spans="7:37" s="1" customFormat="1"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88"/>
      <c r="V162" s="89"/>
      <c r="W162" s="90"/>
      <c r="X162" s="88"/>
      <c r="Y162" s="88"/>
      <c r="Z162" s="88"/>
      <c r="AA162" s="88"/>
      <c r="AB162" s="91"/>
      <c r="AC162" s="92"/>
      <c r="AD162" s="92"/>
      <c r="AE162" s="93"/>
      <c r="AF162" s="88"/>
      <c r="AG162" s="88"/>
      <c r="AH162" s="93"/>
      <c r="AI162" s="88"/>
      <c r="AJ162" s="88"/>
      <c r="AK162" s="88"/>
    </row>
    <row r="163" spans="7:37" s="1" customFormat="1"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88"/>
      <c r="V163" s="89"/>
      <c r="W163" s="90"/>
      <c r="X163" s="88"/>
      <c r="Y163" s="88"/>
      <c r="Z163" s="88"/>
      <c r="AA163" s="88"/>
      <c r="AB163" s="91"/>
      <c r="AC163" s="92"/>
      <c r="AD163" s="92"/>
      <c r="AE163" s="93"/>
      <c r="AF163" s="88"/>
      <c r="AG163" s="88"/>
      <c r="AH163" s="93"/>
      <c r="AI163" s="88"/>
      <c r="AJ163" s="88"/>
      <c r="AK163" s="88"/>
    </row>
    <row r="164" spans="7:37" s="1" customFormat="1"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88"/>
      <c r="V164" s="89"/>
      <c r="W164" s="90"/>
      <c r="X164" s="88"/>
      <c r="Y164" s="88"/>
      <c r="Z164" s="88"/>
      <c r="AA164" s="88"/>
      <c r="AB164" s="91"/>
      <c r="AC164" s="92"/>
      <c r="AD164" s="92"/>
      <c r="AE164" s="93"/>
      <c r="AF164" s="88"/>
      <c r="AG164" s="88"/>
      <c r="AH164" s="93"/>
      <c r="AI164" s="88"/>
      <c r="AJ164" s="88"/>
      <c r="AK164" s="88"/>
    </row>
    <row r="165" spans="7:37" s="1" customFormat="1"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88"/>
      <c r="V165" s="89"/>
      <c r="W165" s="90"/>
      <c r="X165" s="88"/>
      <c r="Y165" s="88"/>
      <c r="Z165" s="88"/>
      <c r="AA165" s="88"/>
      <c r="AB165" s="91"/>
      <c r="AC165" s="92"/>
      <c r="AD165" s="92"/>
      <c r="AE165" s="93"/>
      <c r="AF165" s="88"/>
      <c r="AG165" s="88"/>
      <c r="AH165" s="93"/>
      <c r="AI165" s="88"/>
      <c r="AJ165" s="88"/>
      <c r="AK165" s="88"/>
    </row>
    <row r="166" spans="7:37" s="1" customFormat="1"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88"/>
      <c r="V166" s="89"/>
      <c r="W166" s="90"/>
      <c r="X166" s="88"/>
      <c r="Y166" s="88"/>
      <c r="Z166" s="88"/>
      <c r="AA166" s="88"/>
      <c r="AB166" s="91"/>
      <c r="AC166" s="92"/>
      <c r="AD166" s="92"/>
      <c r="AE166" s="93"/>
      <c r="AF166" s="88"/>
      <c r="AG166" s="88"/>
      <c r="AH166" s="93"/>
      <c r="AI166" s="88"/>
      <c r="AJ166" s="88"/>
      <c r="AK166" s="88"/>
    </row>
    <row r="167" spans="7:37" s="1" customFormat="1"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88"/>
      <c r="V167" s="89"/>
      <c r="W167" s="90"/>
      <c r="X167" s="88"/>
      <c r="Y167" s="88"/>
      <c r="Z167" s="88"/>
      <c r="AA167" s="88"/>
      <c r="AB167" s="91"/>
      <c r="AC167" s="92"/>
      <c r="AD167" s="92"/>
      <c r="AE167" s="93"/>
      <c r="AF167" s="88"/>
      <c r="AG167" s="88"/>
      <c r="AH167" s="93"/>
      <c r="AI167" s="88"/>
      <c r="AJ167" s="88"/>
      <c r="AK167" s="88"/>
    </row>
    <row r="168" spans="7:37" s="1" customFormat="1"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88"/>
      <c r="V168" s="89"/>
      <c r="W168" s="90"/>
      <c r="X168" s="88"/>
      <c r="Y168" s="88"/>
      <c r="Z168" s="88"/>
      <c r="AA168" s="88"/>
      <c r="AB168" s="91"/>
      <c r="AC168" s="92"/>
      <c r="AD168" s="92"/>
      <c r="AE168" s="93"/>
      <c r="AF168" s="88"/>
      <c r="AG168" s="88"/>
      <c r="AH168" s="93"/>
      <c r="AI168" s="88"/>
      <c r="AJ168" s="88"/>
      <c r="AK168" s="88"/>
    </row>
    <row r="169" spans="7:37" s="1" customFormat="1"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88"/>
      <c r="V169" s="89"/>
      <c r="W169" s="90"/>
      <c r="X169" s="88"/>
      <c r="Y169" s="88"/>
      <c r="Z169" s="88"/>
      <c r="AA169" s="88"/>
      <c r="AB169" s="91"/>
      <c r="AC169" s="92"/>
      <c r="AD169" s="92"/>
      <c r="AE169" s="93"/>
      <c r="AF169" s="88"/>
      <c r="AG169" s="88"/>
      <c r="AH169" s="93"/>
      <c r="AI169" s="88"/>
      <c r="AJ169" s="88"/>
      <c r="AK169" s="88"/>
    </row>
    <row r="170" spans="7:37" s="1" customFormat="1"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88"/>
      <c r="V170" s="89"/>
      <c r="W170" s="90"/>
      <c r="X170" s="88"/>
      <c r="Y170" s="88"/>
      <c r="Z170" s="88"/>
      <c r="AA170" s="88"/>
      <c r="AB170" s="91"/>
      <c r="AC170" s="92"/>
      <c r="AD170" s="92"/>
      <c r="AE170" s="93"/>
      <c r="AF170" s="88"/>
      <c r="AG170" s="88"/>
      <c r="AH170" s="93"/>
      <c r="AI170" s="88"/>
      <c r="AJ170" s="88"/>
      <c r="AK170" s="88"/>
    </row>
    <row r="171" spans="7:37" s="1" customFormat="1"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88"/>
      <c r="V171" s="89"/>
      <c r="W171" s="90"/>
      <c r="X171" s="88"/>
      <c r="Y171" s="88"/>
      <c r="Z171" s="88"/>
      <c r="AA171" s="88"/>
      <c r="AB171" s="91"/>
      <c r="AC171" s="92"/>
      <c r="AD171" s="92"/>
      <c r="AE171" s="93"/>
      <c r="AF171" s="88"/>
      <c r="AG171" s="88"/>
      <c r="AH171" s="93"/>
      <c r="AI171" s="88"/>
      <c r="AJ171" s="88"/>
      <c r="AK171" s="88"/>
    </row>
    <row r="172" spans="7:37" s="1" customFormat="1"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88"/>
      <c r="V172" s="89"/>
      <c r="W172" s="90"/>
      <c r="X172" s="88"/>
      <c r="Y172" s="88"/>
      <c r="Z172" s="88"/>
      <c r="AA172" s="88"/>
      <c r="AB172" s="91"/>
      <c r="AC172" s="92"/>
      <c r="AD172" s="92"/>
      <c r="AE172" s="93"/>
      <c r="AF172" s="88"/>
      <c r="AG172" s="88"/>
      <c r="AH172" s="93"/>
      <c r="AI172" s="88"/>
      <c r="AJ172" s="88"/>
      <c r="AK172" s="88"/>
    </row>
    <row r="173" spans="7:37" s="1" customFormat="1"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88"/>
      <c r="V173" s="89"/>
      <c r="W173" s="90"/>
      <c r="X173" s="88"/>
      <c r="Y173" s="88"/>
      <c r="Z173" s="88"/>
      <c r="AA173" s="88"/>
      <c r="AB173" s="91"/>
      <c r="AC173" s="92"/>
      <c r="AD173" s="92"/>
      <c r="AE173" s="93"/>
      <c r="AF173" s="88"/>
      <c r="AG173" s="88"/>
      <c r="AH173" s="93"/>
      <c r="AI173" s="88"/>
      <c r="AJ173" s="88"/>
      <c r="AK173" s="88"/>
    </row>
    <row r="174" spans="7:37" s="1" customFormat="1"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88"/>
      <c r="V174" s="89"/>
      <c r="W174" s="90"/>
      <c r="X174" s="88"/>
      <c r="Y174" s="88"/>
      <c r="Z174" s="88"/>
      <c r="AA174" s="88"/>
      <c r="AB174" s="91"/>
      <c r="AC174" s="92"/>
      <c r="AD174" s="92"/>
      <c r="AE174" s="93"/>
      <c r="AF174" s="88"/>
      <c r="AG174" s="88"/>
      <c r="AH174" s="93"/>
      <c r="AI174" s="88"/>
      <c r="AJ174" s="88"/>
      <c r="AK174" s="88"/>
    </row>
    <row r="175" spans="7:37" s="1" customFormat="1"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88"/>
      <c r="V175" s="89"/>
      <c r="W175" s="90"/>
      <c r="X175" s="88"/>
      <c r="Y175" s="88"/>
      <c r="Z175" s="88"/>
      <c r="AA175" s="88"/>
      <c r="AB175" s="91"/>
      <c r="AC175" s="92"/>
      <c r="AD175" s="92"/>
      <c r="AE175" s="93"/>
      <c r="AF175" s="88"/>
      <c r="AG175" s="88"/>
      <c r="AH175" s="93"/>
      <c r="AI175" s="88"/>
      <c r="AJ175" s="88"/>
      <c r="AK175" s="88"/>
    </row>
    <row r="176" spans="7:37" s="1" customFormat="1"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88"/>
      <c r="V176" s="89"/>
      <c r="W176" s="90"/>
      <c r="X176" s="88"/>
      <c r="Y176" s="88"/>
      <c r="Z176" s="88"/>
      <c r="AA176" s="88"/>
      <c r="AB176" s="91"/>
      <c r="AC176" s="92"/>
      <c r="AD176" s="92"/>
      <c r="AE176" s="93"/>
      <c r="AF176" s="88"/>
      <c r="AG176" s="88"/>
      <c r="AH176" s="93"/>
      <c r="AI176" s="88"/>
      <c r="AJ176" s="88"/>
      <c r="AK176" s="88"/>
    </row>
    <row r="177" spans="7:37" s="1" customFormat="1"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88"/>
      <c r="V177" s="89"/>
      <c r="W177" s="90"/>
      <c r="X177" s="88"/>
      <c r="Y177" s="88"/>
      <c r="Z177" s="88"/>
      <c r="AA177" s="88"/>
      <c r="AB177" s="91"/>
      <c r="AC177" s="92"/>
      <c r="AD177" s="92"/>
      <c r="AE177" s="93"/>
      <c r="AF177" s="88"/>
      <c r="AG177" s="88"/>
      <c r="AH177" s="93"/>
      <c r="AI177" s="88"/>
      <c r="AJ177" s="88"/>
      <c r="AK177" s="88"/>
    </row>
    <row r="178" spans="7:37" s="1" customFormat="1"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88"/>
      <c r="V178" s="89"/>
      <c r="W178" s="90"/>
      <c r="X178" s="88"/>
      <c r="Y178" s="88"/>
      <c r="Z178" s="88"/>
      <c r="AA178" s="88"/>
      <c r="AB178" s="91"/>
      <c r="AC178" s="92"/>
      <c r="AD178" s="92"/>
      <c r="AE178" s="93"/>
      <c r="AF178" s="88"/>
      <c r="AG178" s="88"/>
      <c r="AH178" s="93"/>
      <c r="AI178" s="88"/>
      <c r="AJ178" s="88"/>
      <c r="AK178" s="88"/>
    </row>
    <row r="179" spans="7:37" s="1" customFormat="1"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88"/>
      <c r="V179" s="89"/>
      <c r="W179" s="90"/>
      <c r="X179" s="88"/>
      <c r="Y179" s="88"/>
      <c r="Z179" s="88"/>
      <c r="AA179" s="88"/>
      <c r="AB179" s="91"/>
      <c r="AC179" s="92"/>
      <c r="AD179" s="92"/>
      <c r="AE179" s="93"/>
      <c r="AF179" s="88"/>
      <c r="AG179" s="88"/>
      <c r="AH179" s="93"/>
      <c r="AI179" s="88"/>
      <c r="AJ179" s="88"/>
      <c r="AK179" s="88"/>
    </row>
    <row r="180" spans="7:37" s="1" customFormat="1"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88"/>
      <c r="V180" s="89"/>
      <c r="W180" s="90"/>
      <c r="X180" s="88"/>
      <c r="Y180" s="88"/>
      <c r="Z180" s="88"/>
      <c r="AA180" s="88"/>
      <c r="AB180" s="91"/>
      <c r="AC180" s="92"/>
      <c r="AD180" s="92"/>
      <c r="AE180" s="93"/>
      <c r="AF180" s="88"/>
      <c r="AG180" s="88"/>
      <c r="AH180" s="93"/>
      <c r="AI180" s="88"/>
      <c r="AJ180" s="88"/>
      <c r="AK180" s="88"/>
    </row>
    <row r="181" spans="7:37" s="1" customFormat="1"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88"/>
      <c r="V181" s="89"/>
      <c r="W181" s="90"/>
      <c r="X181" s="88"/>
      <c r="Y181" s="88"/>
      <c r="Z181" s="88"/>
      <c r="AA181" s="88"/>
      <c r="AB181" s="91"/>
      <c r="AC181" s="92"/>
      <c r="AD181" s="92"/>
      <c r="AE181" s="93"/>
      <c r="AF181" s="88"/>
      <c r="AG181" s="88"/>
      <c r="AH181" s="93"/>
      <c r="AI181" s="88"/>
      <c r="AJ181" s="88"/>
      <c r="AK181" s="88"/>
    </row>
    <row r="182" spans="7:37" s="1" customFormat="1"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88"/>
      <c r="V182" s="89"/>
      <c r="W182" s="90"/>
      <c r="X182" s="88"/>
      <c r="Y182" s="88"/>
      <c r="Z182" s="88"/>
      <c r="AA182" s="88"/>
      <c r="AB182" s="91"/>
      <c r="AC182" s="92"/>
      <c r="AD182" s="92"/>
      <c r="AE182" s="93"/>
      <c r="AF182" s="88"/>
      <c r="AG182" s="88"/>
      <c r="AH182" s="93"/>
      <c r="AI182" s="88"/>
      <c r="AJ182" s="88"/>
      <c r="AK182" s="88"/>
    </row>
    <row r="183" spans="7:37" s="1" customFormat="1"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88"/>
      <c r="V183" s="89"/>
      <c r="W183" s="90"/>
      <c r="X183" s="88"/>
      <c r="Y183" s="88"/>
      <c r="Z183" s="88"/>
      <c r="AA183" s="88"/>
      <c r="AB183" s="91"/>
      <c r="AC183" s="92"/>
      <c r="AD183" s="92"/>
      <c r="AE183" s="93"/>
      <c r="AF183" s="88"/>
      <c r="AG183" s="88"/>
      <c r="AH183" s="93"/>
      <c r="AI183" s="88"/>
      <c r="AJ183" s="88"/>
      <c r="AK183" s="88"/>
    </row>
    <row r="184" spans="7:37" s="1" customFormat="1"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88"/>
      <c r="V184" s="89"/>
      <c r="W184" s="90"/>
      <c r="X184" s="88"/>
      <c r="Y184" s="88"/>
      <c r="Z184" s="88"/>
      <c r="AA184" s="88"/>
      <c r="AB184" s="91"/>
      <c r="AC184" s="92"/>
      <c r="AD184" s="92"/>
      <c r="AE184" s="93"/>
      <c r="AF184" s="88"/>
      <c r="AG184" s="88"/>
      <c r="AH184" s="93"/>
      <c r="AI184" s="88"/>
      <c r="AJ184" s="88"/>
      <c r="AK184" s="88"/>
    </row>
    <row r="185" spans="7:37" s="1" customFormat="1"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88"/>
      <c r="V185" s="89"/>
      <c r="W185" s="90"/>
      <c r="X185" s="88"/>
      <c r="Y185" s="88"/>
      <c r="Z185" s="88"/>
      <c r="AA185" s="88"/>
      <c r="AB185" s="91"/>
      <c r="AC185" s="92"/>
      <c r="AD185" s="92"/>
      <c r="AE185" s="93"/>
      <c r="AF185" s="88"/>
      <c r="AG185" s="88"/>
      <c r="AH185" s="93"/>
      <c r="AI185" s="88"/>
      <c r="AJ185" s="88"/>
      <c r="AK185" s="88"/>
    </row>
    <row r="186" spans="7:37" s="1" customFormat="1"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88"/>
      <c r="V186" s="89"/>
      <c r="W186" s="90"/>
      <c r="X186" s="88"/>
      <c r="Y186" s="88"/>
      <c r="Z186" s="88"/>
      <c r="AA186" s="88"/>
      <c r="AB186" s="91"/>
      <c r="AC186" s="92"/>
      <c r="AD186" s="92"/>
      <c r="AE186" s="93"/>
      <c r="AF186" s="88"/>
      <c r="AG186" s="88"/>
      <c r="AH186" s="93"/>
      <c r="AI186" s="88"/>
      <c r="AJ186" s="88"/>
      <c r="AK186" s="88"/>
    </row>
    <row r="187" spans="7:37" s="1" customFormat="1"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88"/>
      <c r="V187" s="89"/>
      <c r="W187" s="90"/>
      <c r="X187" s="88"/>
      <c r="Y187" s="88"/>
      <c r="Z187" s="88"/>
      <c r="AA187" s="88"/>
      <c r="AB187" s="91"/>
      <c r="AC187" s="92"/>
      <c r="AD187" s="92"/>
      <c r="AE187" s="93"/>
      <c r="AF187" s="88"/>
      <c r="AG187" s="88"/>
      <c r="AH187" s="93"/>
      <c r="AI187" s="88"/>
      <c r="AJ187" s="88"/>
      <c r="AK187" s="88"/>
    </row>
    <row r="188" spans="7:37" s="1" customFormat="1"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88"/>
      <c r="V188" s="89"/>
      <c r="W188" s="90"/>
      <c r="X188" s="88"/>
      <c r="Y188" s="88"/>
      <c r="Z188" s="88"/>
      <c r="AA188" s="88"/>
      <c r="AB188" s="91"/>
      <c r="AC188" s="92"/>
      <c r="AD188" s="92"/>
      <c r="AE188" s="93"/>
      <c r="AF188" s="88"/>
      <c r="AG188" s="88"/>
      <c r="AH188" s="93"/>
      <c r="AI188" s="88"/>
      <c r="AJ188" s="88"/>
      <c r="AK188" s="88"/>
    </row>
    <row r="189" spans="7:37" s="1" customFormat="1"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88"/>
      <c r="V189" s="89"/>
      <c r="W189" s="90"/>
      <c r="X189" s="88"/>
      <c r="Y189" s="88"/>
      <c r="Z189" s="88"/>
      <c r="AA189" s="88"/>
      <c r="AB189" s="91"/>
      <c r="AC189" s="92"/>
      <c r="AD189" s="92"/>
      <c r="AE189" s="93"/>
      <c r="AF189" s="88"/>
      <c r="AG189" s="88"/>
      <c r="AH189" s="93"/>
      <c r="AI189" s="88"/>
      <c r="AJ189" s="88"/>
      <c r="AK189" s="88"/>
    </row>
    <row r="190" spans="7:37" s="1" customFormat="1"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88"/>
      <c r="V190" s="89"/>
      <c r="W190" s="90"/>
      <c r="X190" s="88"/>
      <c r="Y190" s="88"/>
      <c r="Z190" s="88"/>
      <c r="AA190" s="88"/>
      <c r="AB190" s="91"/>
      <c r="AC190" s="92"/>
      <c r="AD190" s="92"/>
      <c r="AE190" s="93"/>
      <c r="AF190" s="88"/>
      <c r="AG190" s="88"/>
      <c r="AH190" s="93"/>
      <c r="AI190" s="88"/>
      <c r="AJ190" s="88"/>
      <c r="AK190" s="88"/>
    </row>
    <row r="191" spans="7:37" s="1" customFormat="1"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88"/>
      <c r="V191" s="89"/>
      <c r="W191" s="90"/>
      <c r="X191" s="88"/>
      <c r="Y191" s="88"/>
      <c r="Z191" s="88"/>
      <c r="AA191" s="88"/>
      <c r="AB191" s="91"/>
      <c r="AC191" s="92"/>
      <c r="AD191" s="92"/>
      <c r="AE191" s="93"/>
      <c r="AF191" s="88"/>
      <c r="AG191" s="88"/>
      <c r="AH191" s="93"/>
      <c r="AI191" s="88"/>
      <c r="AJ191" s="88"/>
      <c r="AK191" s="88"/>
    </row>
    <row r="192" spans="7:37" s="1" customFormat="1"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88"/>
      <c r="V192" s="89"/>
      <c r="W192" s="90"/>
      <c r="X192" s="88"/>
      <c r="Y192" s="88"/>
      <c r="Z192" s="88"/>
      <c r="AA192" s="88"/>
      <c r="AB192" s="91"/>
      <c r="AC192" s="92"/>
      <c r="AD192" s="92"/>
      <c r="AE192" s="93"/>
      <c r="AF192" s="88"/>
      <c r="AG192" s="88"/>
      <c r="AH192" s="93"/>
      <c r="AI192" s="88"/>
      <c r="AJ192" s="88"/>
      <c r="AK192" s="88"/>
    </row>
    <row r="193" spans="7:37" s="1" customFormat="1"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88"/>
      <c r="V193" s="89"/>
      <c r="W193" s="90"/>
      <c r="X193" s="88"/>
      <c r="Y193" s="88"/>
      <c r="Z193" s="88"/>
      <c r="AA193" s="88"/>
      <c r="AB193" s="91"/>
      <c r="AC193" s="92"/>
      <c r="AD193" s="92"/>
      <c r="AE193" s="93"/>
      <c r="AF193" s="88"/>
      <c r="AG193" s="88"/>
      <c r="AH193" s="93"/>
      <c r="AI193" s="88"/>
      <c r="AJ193" s="88"/>
      <c r="AK193" s="88"/>
    </row>
    <row r="194" spans="7:37" s="1" customFormat="1"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88"/>
      <c r="V194" s="89"/>
      <c r="W194" s="90"/>
      <c r="X194" s="88"/>
      <c r="Y194" s="88"/>
      <c r="Z194" s="88"/>
      <c r="AA194" s="88"/>
      <c r="AB194" s="91"/>
      <c r="AC194" s="92"/>
      <c r="AD194" s="92"/>
      <c r="AE194" s="93"/>
      <c r="AF194" s="88"/>
      <c r="AG194" s="88"/>
      <c r="AH194" s="93"/>
      <c r="AI194" s="88"/>
      <c r="AJ194" s="88"/>
      <c r="AK194" s="88"/>
    </row>
    <row r="195" spans="7:37" s="1" customFormat="1"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88"/>
      <c r="V195" s="89"/>
      <c r="W195" s="90"/>
      <c r="X195" s="88"/>
      <c r="Y195" s="88"/>
      <c r="Z195" s="88"/>
      <c r="AA195" s="88"/>
      <c r="AB195" s="91"/>
      <c r="AC195" s="92"/>
      <c r="AD195" s="92"/>
      <c r="AE195" s="93"/>
      <c r="AF195" s="88"/>
      <c r="AG195" s="88"/>
      <c r="AH195" s="93"/>
      <c r="AI195" s="88"/>
      <c r="AJ195" s="88"/>
      <c r="AK195" s="88"/>
    </row>
    <row r="196" spans="7:37" s="1" customFormat="1"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88"/>
      <c r="V196" s="89"/>
      <c r="W196" s="90"/>
      <c r="X196" s="88"/>
      <c r="Y196" s="88"/>
      <c r="Z196" s="88"/>
      <c r="AA196" s="88"/>
      <c r="AB196" s="91"/>
      <c r="AC196" s="92"/>
      <c r="AD196" s="92"/>
      <c r="AE196" s="93"/>
      <c r="AF196" s="88"/>
      <c r="AG196" s="88"/>
      <c r="AH196" s="93"/>
      <c r="AI196" s="88"/>
      <c r="AJ196" s="88"/>
      <c r="AK196" s="88"/>
    </row>
    <row r="197" spans="7:37" s="1" customFormat="1"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88"/>
      <c r="V197" s="89"/>
      <c r="W197" s="90"/>
      <c r="X197" s="88"/>
      <c r="Y197" s="88"/>
      <c r="Z197" s="88"/>
      <c r="AA197" s="88"/>
      <c r="AB197" s="91"/>
      <c r="AC197" s="92"/>
      <c r="AD197" s="92"/>
      <c r="AE197" s="93"/>
      <c r="AF197" s="88"/>
      <c r="AG197" s="88"/>
      <c r="AH197" s="93"/>
      <c r="AI197" s="88"/>
      <c r="AJ197" s="88"/>
      <c r="AK197" s="88"/>
    </row>
    <row r="198" spans="7:37" s="1" customFormat="1"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88"/>
      <c r="V198" s="89"/>
      <c r="W198" s="90"/>
      <c r="X198" s="88"/>
      <c r="Y198" s="88"/>
      <c r="Z198" s="88"/>
      <c r="AA198" s="88"/>
      <c r="AB198" s="91"/>
      <c r="AC198" s="92"/>
      <c r="AD198" s="92"/>
      <c r="AE198" s="93"/>
      <c r="AF198" s="88"/>
      <c r="AG198" s="88"/>
      <c r="AH198" s="93"/>
      <c r="AI198" s="88"/>
      <c r="AJ198" s="88"/>
      <c r="AK198" s="88"/>
    </row>
    <row r="199" spans="7:37" s="1" customFormat="1"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88"/>
      <c r="V199" s="89"/>
      <c r="W199" s="90"/>
      <c r="X199" s="88"/>
      <c r="Y199" s="88"/>
      <c r="Z199" s="88"/>
      <c r="AA199" s="88"/>
      <c r="AB199" s="91"/>
      <c r="AC199" s="92"/>
      <c r="AD199" s="92"/>
      <c r="AE199" s="93"/>
      <c r="AF199" s="88"/>
      <c r="AG199" s="88"/>
      <c r="AH199" s="93"/>
      <c r="AI199" s="88"/>
      <c r="AJ199" s="88"/>
      <c r="AK199" s="88"/>
    </row>
    <row r="200" spans="7:37" s="1" customFormat="1"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88"/>
      <c r="V200" s="89"/>
      <c r="W200" s="90"/>
      <c r="X200" s="88"/>
      <c r="Y200" s="88"/>
      <c r="Z200" s="88"/>
      <c r="AA200" s="88"/>
      <c r="AB200" s="91"/>
      <c r="AC200" s="92"/>
      <c r="AD200" s="92"/>
      <c r="AE200" s="93"/>
      <c r="AF200" s="88"/>
      <c r="AG200" s="88"/>
      <c r="AH200" s="93"/>
      <c r="AI200" s="88"/>
      <c r="AJ200" s="88"/>
      <c r="AK200" s="88"/>
    </row>
    <row r="201" spans="7:37" s="1" customFormat="1"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88"/>
      <c r="V201" s="89"/>
      <c r="W201" s="90"/>
      <c r="X201" s="88"/>
      <c r="Y201" s="88"/>
      <c r="Z201" s="88"/>
      <c r="AA201" s="88"/>
      <c r="AB201" s="91"/>
      <c r="AC201" s="92"/>
      <c r="AD201" s="92"/>
      <c r="AE201" s="93"/>
      <c r="AF201" s="88"/>
      <c r="AG201" s="88"/>
      <c r="AH201" s="93"/>
      <c r="AI201" s="88"/>
      <c r="AJ201" s="88"/>
      <c r="AK201" s="88"/>
    </row>
    <row r="202" spans="7:37" s="1" customFormat="1"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88"/>
      <c r="V202" s="89"/>
      <c r="W202" s="90"/>
      <c r="X202" s="88"/>
      <c r="Y202" s="88"/>
      <c r="Z202" s="88"/>
      <c r="AA202" s="88"/>
      <c r="AB202" s="91"/>
      <c r="AC202" s="92"/>
      <c r="AD202" s="92"/>
      <c r="AE202" s="93"/>
      <c r="AF202" s="88"/>
      <c r="AG202" s="88"/>
      <c r="AH202" s="93"/>
      <c r="AI202" s="88"/>
      <c r="AJ202" s="88"/>
      <c r="AK202" s="88"/>
    </row>
    <row r="203" spans="7:37" s="1" customFormat="1"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88"/>
      <c r="V203" s="89"/>
      <c r="W203" s="90"/>
      <c r="X203" s="88"/>
      <c r="Y203" s="88"/>
      <c r="Z203" s="88"/>
      <c r="AA203" s="88"/>
      <c r="AB203" s="91"/>
      <c r="AC203" s="92"/>
      <c r="AD203" s="92"/>
      <c r="AE203" s="93"/>
      <c r="AF203" s="88"/>
      <c r="AG203" s="88"/>
      <c r="AH203" s="93"/>
      <c r="AI203" s="88"/>
      <c r="AJ203" s="88"/>
      <c r="AK203" s="88"/>
    </row>
    <row r="204" spans="7:37" s="1" customFormat="1"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88"/>
      <c r="V204" s="89"/>
      <c r="W204" s="90"/>
      <c r="X204" s="88"/>
      <c r="Y204" s="88"/>
      <c r="Z204" s="88"/>
      <c r="AA204" s="88"/>
      <c r="AB204" s="91"/>
      <c r="AC204" s="92"/>
      <c r="AD204" s="92"/>
      <c r="AE204" s="93"/>
      <c r="AF204" s="88"/>
      <c r="AG204" s="88"/>
      <c r="AH204" s="93"/>
      <c r="AI204" s="88"/>
      <c r="AJ204" s="88"/>
      <c r="AK204" s="88"/>
    </row>
    <row r="205" spans="7:37" s="1" customFormat="1"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88"/>
      <c r="V205" s="89"/>
      <c r="W205" s="90"/>
      <c r="X205" s="88"/>
      <c r="Y205" s="88"/>
      <c r="Z205" s="88"/>
      <c r="AA205" s="88"/>
      <c r="AB205" s="91"/>
      <c r="AC205" s="92"/>
      <c r="AD205" s="92"/>
      <c r="AE205" s="93"/>
      <c r="AF205" s="88"/>
      <c r="AG205" s="88"/>
      <c r="AH205" s="93"/>
      <c r="AI205" s="88"/>
      <c r="AJ205" s="88"/>
      <c r="AK205" s="88"/>
    </row>
    <row r="206" spans="7:37" s="1" customFormat="1"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88"/>
      <c r="V206" s="89"/>
      <c r="W206" s="90"/>
      <c r="X206" s="88"/>
      <c r="Y206" s="88"/>
      <c r="Z206" s="88"/>
      <c r="AA206" s="88"/>
      <c r="AB206" s="91"/>
      <c r="AC206" s="92"/>
      <c r="AD206" s="92"/>
      <c r="AE206" s="93"/>
      <c r="AF206" s="88"/>
      <c r="AG206" s="88"/>
      <c r="AH206" s="93"/>
      <c r="AI206" s="88"/>
      <c r="AJ206" s="88"/>
      <c r="AK206" s="88"/>
    </row>
    <row r="207" spans="7:37" s="1" customFormat="1"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88"/>
      <c r="V207" s="89"/>
      <c r="W207" s="90"/>
      <c r="X207" s="88"/>
      <c r="Y207" s="88"/>
      <c r="Z207" s="88"/>
      <c r="AA207" s="88"/>
      <c r="AB207" s="91"/>
      <c r="AC207" s="92"/>
      <c r="AD207" s="92"/>
      <c r="AE207" s="93"/>
      <c r="AF207" s="88"/>
      <c r="AG207" s="88"/>
      <c r="AH207" s="93"/>
      <c r="AI207" s="88"/>
      <c r="AJ207" s="88"/>
      <c r="AK207" s="88"/>
    </row>
    <row r="208" spans="7:37" s="1" customFormat="1"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88"/>
      <c r="V208" s="89"/>
      <c r="W208" s="90"/>
      <c r="X208" s="88"/>
      <c r="Y208" s="88"/>
      <c r="Z208" s="88"/>
      <c r="AA208" s="88"/>
      <c r="AB208" s="91"/>
      <c r="AC208" s="92"/>
      <c r="AD208" s="92"/>
      <c r="AE208" s="93"/>
      <c r="AF208" s="88"/>
      <c r="AG208" s="88"/>
      <c r="AH208" s="93"/>
      <c r="AI208" s="88"/>
      <c r="AJ208" s="88"/>
      <c r="AK208" s="88"/>
    </row>
    <row r="209" spans="7:37" s="1" customFormat="1"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88"/>
      <c r="V209" s="89"/>
      <c r="W209" s="90"/>
      <c r="X209" s="88"/>
      <c r="Y209" s="88"/>
      <c r="Z209" s="88"/>
      <c r="AA209" s="88"/>
      <c r="AB209" s="91"/>
      <c r="AC209" s="92"/>
      <c r="AD209" s="92"/>
      <c r="AE209" s="93"/>
      <c r="AF209" s="88"/>
      <c r="AG209" s="88"/>
      <c r="AH209" s="93"/>
      <c r="AI209" s="88"/>
      <c r="AJ209" s="88"/>
      <c r="AK209" s="88"/>
    </row>
    <row r="210" spans="7:37" s="1" customFormat="1"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88"/>
      <c r="V210" s="89"/>
      <c r="W210" s="90"/>
      <c r="X210" s="88"/>
      <c r="Y210" s="88"/>
      <c r="Z210" s="88"/>
      <c r="AA210" s="88"/>
      <c r="AB210" s="91"/>
      <c r="AC210" s="92"/>
      <c r="AD210" s="92"/>
      <c r="AE210" s="93"/>
      <c r="AF210" s="88"/>
      <c r="AG210" s="88"/>
      <c r="AH210" s="93"/>
      <c r="AI210" s="88"/>
      <c r="AJ210" s="88"/>
      <c r="AK210" s="88"/>
    </row>
    <row r="211" spans="7:37" s="1" customFormat="1"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88"/>
      <c r="V211" s="89"/>
      <c r="W211" s="90"/>
      <c r="X211" s="88"/>
      <c r="Y211" s="88"/>
      <c r="Z211" s="88"/>
      <c r="AA211" s="88"/>
      <c r="AB211" s="91"/>
      <c r="AC211" s="92"/>
      <c r="AD211" s="92"/>
      <c r="AE211" s="93"/>
      <c r="AF211" s="88"/>
      <c r="AG211" s="88"/>
      <c r="AH211" s="93"/>
      <c r="AI211" s="88"/>
      <c r="AJ211" s="88"/>
      <c r="AK211" s="88"/>
    </row>
    <row r="212" spans="7:37" s="1" customFormat="1"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88"/>
      <c r="V212" s="89"/>
      <c r="W212" s="90"/>
      <c r="X212" s="88"/>
      <c r="Y212" s="88"/>
      <c r="Z212" s="88"/>
      <c r="AA212" s="88"/>
      <c r="AB212" s="91"/>
      <c r="AC212" s="92"/>
      <c r="AD212" s="92"/>
      <c r="AE212" s="93"/>
      <c r="AF212" s="88"/>
      <c r="AG212" s="88"/>
      <c r="AH212" s="93"/>
      <c r="AI212" s="88"/>
      <c r="AJ212" s="88"/>
      <c r="AK212" s="88"/>
    </row>
    <row r="213" spans="7:37" s="1" customFormat="1"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88"/>
      <c r="V213" s="89"/>
      <c r="W213" s="90"/>
      <c r="X213" s="88"/>
      <c r="Y213" s="88"/>
      <c r="Z213" s="88"/>
      <c r="AA213" s="88"/>
      <c r="AB213" s="91"/>
      <c r="AC213" s="92"/>
      <c r="AD213" s="92"/>
      <c r="AE213" s="93"/>
      <c r="AF213" s="88"/>
      <c r="AG213" s="88"/>
      <c r="AH213" s="93"/>
      <c r="AI213" s="88"/>
      <c r="AJ213" s="88"/>
      <c r="AK213" s="88"/>
    </row>
    <row r="214" spans="7:37" s="1" customFormat="1"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88"/>
      <c r="V214" s="89"/>
      <c r="W214" s="90"/>
      <c r="X214" s="88"/>
      <c r="Y214" s="88"/>
      <c r="Z214" s="88"/>
      <c r="AA214" s="88"/>
      <c r="AB214" s="91"/>
      <c r="AC214" s="92"/>
      <c r="AD214" s="92"/>
      <c r="AE214" s="93"/>
      <c r="AF214" s="88"/>
      <c r="AG214" s="88"/>
      <c r="AH214" s="93"/>
      <c r="AI214" s="88"/>
      <c r="AJ214" s="88"/>
      <c r="AK214" s="88"/>
    </row>
    <row r="215" spans="7:37" s="1" customFormat="1"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88"/>
      <c r="V215" s="89"/>
      <c r="W215" s="90"/>
      <c r="X215" s="88"/>
      <c r="Y215" s="88"/>
      <c r="Z215" s="88"/>
      <c r="AA215" s="88"/>
      <c r="AB215" s="91"/>
      <c r="AC215" s="92"/>
      <c r="AD215" s="92"/>
      <c r="AE215" s="93"/>
      <c r="AF215" s="88"/>
      <c r="AG215" s="88"/>
      <c r="AH215" s="93"/>
      <c r="AI215" s="88"/>
      <c r="AJ215" s="88"/>
      <c r="AK215" s="88"/>
    </row>
    <row r="216" spans="7:37" s="1" customFormat="1"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88"/>
      <c r="V216" s="89"/>
      <c r="W216" s="90"/>
      <c r="X216" s="88"/>
      <c r="Y216" s="88"/>
      <c r="Z216" s="88"/>
      <c r="AA216" s="88"/>
      <c r="AB216" s="91"/>
      <c r="AC216" s="92"/>
      <c r="AD216" s="92"/>
      <c r="AE216" s="93"/>
      <c r="AF216" s="88"/>
      <c r="AG216" s="88"/>
      <c r="AH216" s="93"/>
      <c r="AI216" s="88"/>
      <c r="AJ216" s="88"/>
      <c r="AK216" s="88"/>
    </row>
    <row r="217" spans="7:37" s="1" customFormat="1"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88"/>
      <c r="V217" s="89"/>
      <c r="W217" s="90"/>
      <c r="X217" s="88"/>
      <c r="Y217" s="88"/>
      <c r="Z217" s="88"/>
      <c r="AA217" s="88"/>
      <c r="AB217" s="91"/>
      <c r="AC217" s="92"/>
      <c r="AD217" s="92"/>
      <c r="AE217" s="93"/>
      <c r="AF217" s="88"/>
      <c r="AG217" s="88"/>
      <c r="AH217" s="93"/>
      <c r="AI217" s="88"/>
      <c r="AJ217" s="88"/>
      <c r="AK217" s="88"/>
    </row>
    <row r="218" spans="7:37" s="1" customFormat="1"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88"/>
      <c r="V218" s="89"/>
      <c r="W218" s="90"/>
      <c r="X218" s="88"/>
      <c r="Y218" s="88"/>
      <c r="Z218" s="88"/>
      <c r="AA218" s="88"/>
      <c r="AB218" s="91"/>
      <c r="AC218" s="92"/>
      <c r="AD218" s="92"/>
      <c r="AE218" s="93"/>
      <c r="AF218" s="88"/>
      <c r="AG218" s="88"/>
      <c r="AH218" s="93"/>
      <c r="AI218" s="88"/>
      <c r="AJ218" s="88"/>
      <c r="AK218" s="88"/>
    </row>
    <row r="219" spans="7:37" s="1" customFormat="1"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88"/>
      <c r="V219" s="89"/>
      <c r="W219" s="90"/>
      <c r="X219" s="88"/>
      <c r="Y219" s="88"/>
      <c r="Z219" s="88"/>
      <c r="AA219" s="88"/>
      <c r="AB219" s="91"/>
      <c r="AC219" s="92"/>
      <c r="AD219" s="92"/>
      <c r="AE219" s="93"/>
      <c r="AF219" s="88"/>
      <c r="AG219" s="88"/>
      <c r="AH219" s="93"/>
      <c r="AI219" s="88"/>
      <c r="AJ219" s="88"/>
      <c r="AK219" s="88"/>
    </row>
    <row r="220" spans="7:37" s="1" customFormat="1"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88"/>
      <c r="V220" s="89"/>
      <c r="W220" s="90"/>
      <c r="X220" s="88"/>
      <c r="Y220" s="88"/>
      <c r="Z220" s="88"/>
      <c r="AA220" s="88"/>
      <c r="AB220" s="91"/>
      <c r="AC220" s="92"/>
      <c r="AD220" s="92"/>
      <c r="AE220" s="93"/>
      <c r="AF220" s="88"/>
      <c r="AG220" s="88"/>
      <c r="AH220" s="93"/>
      <c r="AI220" s="88"/>
      <c r="AJ220" s="88"/>
      <c r="AK220" s="88"/>
    </row>
    <row r="221" spans="7:37" s="1" customFormat="1"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88"/>
      <c r="V221" s="89"/>
      <c r="W221" s="90"/>
      <c r="X221" s="88"/>
      <c r="Y221" s="88"/>
      <c r="Z221" s="88"/>
      <c r="AA221" s="88"/>
      <c r="AB221" s="91"/>
      <c r="AC221" s="92"/>
      <c r="AD221" s="92"/>
      <c r="AE221" s="93"/>
      <c r="AF221" s="88"/>
      <c r="AG221" s="88"/>
      <c r="AH221" s="93"/>
      <c r="AI221" s="88"/>
      <c r="AJ221" s="88"/>
      <c r="AK221" s="88"/>
    </row>
    <row r="222" spans="7:37" s="1" customFormat="1"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88"/>
      <c r="V222" s="89"/>
      <c r="W222" s="90"/>
      <c r="X222" s="88"/>
      <c r="Y222" s="88"/>
      <c r="Z222" s="88"/>
      <c r="AA222" s="88"/>
      <c r="AB222" s="91"/>
      <c r="AC222" s="92"/>
      <c r="AD222" s="92"/>
      <c r="AE222" s="93"/>
      <c r="AF222" s="88"/>
      <c r="AG222" s="88"/>
      <c r="AH222" s="93"/>
      <c r="AI222" s="88"/>
      <c r="AJ222" s="88"/>
      <c r="AK222" s="88"/>
    </row>
    <row r="223" spans="7:37" s="1" customFormat="1"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88"/>
      <c r="V223" s="89"/>
      <c r="W223" s="90"/>
      <c r="X223" s="88"/>
      <c r="Y223" s="88"/>
      <c r="Z223" s="88"/>
      <c r="AA223" s="88"/>
      <c r="AB223" s="91"/>
      <c r="AC223" s="92"/>
      <c r="AD223" s="92"/>
      <c r="AE223" s="93"/>
      <c r="AF223" s="88"/>
      <c r="AG223" s="88"/>
      <c r="AH223" s="93"/>
      <c r="AI223" s="88"/>
      <c r="AJ223" s="88"/>
      <c r="AK223" s="88"/>
    </row>
    <row r="224" spans="7:37" s="1" customFormat="1"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88"/>
      <c r="V224" s="89"/>
      <c r="W224" s="90"/>
      <c r="X224" s="88"/>
      <c r="Y224" s="88"/>
      <c r="Z224" s="88"/>
      <c r="AA224" s="88"/>
      <c r="AB224" s="91"/>
      <c r="AC224" s="92"/>
      <c r="AD224" s="92"/>
      <c r="AE224" s="93"/>
      <c r="AF224" s="88"/>
      <c r="AG224" s="88"/>
      <c r="AH224" s="93"/>
      <c r="AI224" s="88"/>
      <c r="AJ224" s="88"/>
      <c r="AK224" s="88"/>
    </row>
    <row r="225" spans="7:37" s="1" customFormat="1"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88"/>
      <c r="V225" s="89"/>
      <c r="W225" s="90"/>
      <c r="X225" s="88"/>
      <c r="Y225" s="88"/>
      <c r="Z225" s="88"/>
      <c r="AA225" s="88"/>
      <c r="AB225" s="91"/>
      <c r="AC225" s="92"/>
      <c r="AD225" s="92"/>
      <c r="AE225" s="93"/>
      <c r="AF225" s="88"/>
      <c r="AG225" s="88"/>
      <c r="AH225" s="93"/>
      <c r="AI225" s="88"/>
      <c r="AJ225" s="88"/>
      <c r="AK225" s="88"/>
    </row>
    <row r="226" spans="7:37" s="1" customFormat="1"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88"/>
      <c r="V226" s="89"/>
      <c r="W226" s="90"/>
      <c r="X226" s="88"/>
      <c r="Y226" s="88"/>
      <c r="Z226" s="88"/>
      <c r="AA226" s="88"/>
      <c r="AB226" s="91"/>
      <c r="AC226" s="92"/>
      <c r="AD226" s="92"/>
      <c r="AE226" s="93"/>
      <c r="AF226" s="88"/>
      <c r="AG226" s="88"/>
      <c r="AH226" s="93"/>
      <c r="AI226" s="88"/>
      <c r="AJ226" s="88"/>
      <c r="AK226" s="88"/>
    </row>
    <row r="227" spans="7:37" s="1" customFormat="1"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88"/>
      <c r="V227" s="89"/>
      <c r="W227" s="90"/>
      <c r="X227" s="88"/>
      <c r="Y227" s="88"/>
      <c r="Z227" s="88"/>
      <c r="AA227" s="88"/>
      <c r="AB227" s="91"/>
      <c r="AC227" s="92"/>
      <c r="AD227" s="92"/>
      <c r="AE227" s="93"/>
      <c r="AF227" s="88"/>
      <c r="AG227" s="88"/>
      <c r="AH227" s="93"/>
      <c r="AI227" s="88"/>
      <c r="AJ227" s="88"/>
      <c r="AK227" s="88"/>
    </row>
    <row r="228" spans="7:37" s="1" customFormat="1"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88"/>
      <c r="V228" s="89"/>
      <c r="W228" s="90"/>
      <c r="X228" s="88"/>
      <c r="Y228" s="88"/>
      <c r="Z228" s="88"/>
      <c r="AA228" s="88"/>
      <c r="AB228" s="91"/>
      <c r="AC228" s="92"/>
      <c r="AD228" s="92"/>
      <c r="AE228" s="93"/>
      <c r="AF228" s="88"/>
      <c r="AG228" s="88"/>
      <c r="AH228" s="93"/>
      <c r="AI228" s="88"/>
      <c r="AJ228" s="88"/>
      <c r="AK228" s="88"/>
    </row>
    <row r="229" spans="7:37" s="1" customFormat="1"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88"/>
      <c r="V229" s="89"/>
      <c r="W229" s="90"/>
      <c r="X229" s="88"/>
      <c r="Y229" s="88"/>
      <c r="Z229" s="88"/>
      <c r="AA229" s="88"/>
      <c r="AB229" s="91"/>
      <c r="AC229" s="92"/>
      <c r="AD229" s="92"/>
      <c r="AE229" s="93"/>
      <c r="AF229" s="88"/>
      <c r="AG229" s="88"/>
      <c r="AH229" s="93"/>
      <c r="AI229" s="88"/>
      <c r="AJ229" s="88"/>
      <c r="AK229" s="88"/>
    </row>
    <row r="230" spans="7:37" s="1" customFormat="1"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88"/>
      <c r="V230" s="89"/>
      <c r="W230" s="90"/>
      <c r="X230" s="88"/>
      <c r="Y230" s="88"/>
      <c r="Z230" s="88"/>
      <c r="AA230" s="88"/>
      <c r="AB230" s="91"/>
      <c r="AC230" s="92"/>
      <c r="AD230" s="92"/>
      <c r="AE230" s="93"/>
      <c r="AF230" s="88"/>
      <c r="AG230" s="88"/>
      <c r="AH230" s="93"/>
      <c r="AI230" s="88"/>
      <c r="AJ230" s="88"/>
      <c r="AK230" s="88"/>
    </row>
    <row r="231" spans="7:37" s="1" customFormat="1"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88"/>
      <c r="V231" s="89"/>
      <c r="W231" s="90"/>
      <c r="X231" s="88"/>
      <c r="Y231" s="88"/>
      <c r="Z231" s="88"/>
      <c r="AA231" s="88"/>
      <c r="AB231" s="91"/>
      <c r="AC231" s="92"/>
      <c r="AD231" s="92"/>
      <c r="AE231" s="93"/>
      <c r="AF231" s="88"/>
      <c r="AG231" s="88"/>
      <c r="AH231" s="93"/>
      <c r="AI231" s="88"/>
      <c r="AJ231" s="88"/>
      <c r="AK231" s="88"/>
    </row>
    <row r="232" spans="7:37" s="1" customFormat="1"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88"/>
      <c r="V232" s="89"/>
      <c r="W232" s="90"/>
      <c r="X232" s="88"/>
      <c r="Y232" s="88"/>
      <c r="Z232" s="88"/>
      <c r="AA232" s="88"/>
      <c r="AB232" s="91"/>
      <c r="AC232" s="92"/>
      <c r="AD232" s="92"/>
      <c r="AE232" s="93"/>
      <c r="AF232" s="88"/>
      <c r="AG232" s="88"/>
      <c r="AH232" s="93"/>
      <c r="AI232" s="88"/>
      <c r="AJ232" s="88"/>
      <c r="AK232" s="88"/>
    </row>
    <row r="233" spans="7:37" s="1" customFormat="1"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88"/>
      <c r="V233" s="89"/>
      <c r="W233" s="90"/>
      <c r="X233" s="88"/>
      <c r="Y233" s="88"/>
      <c r="Z233" s="88"/>
      <c r="AA233" s="88"/>
      <c r="AB233" s="91"/>
      <c r="AC233" s="92"/>
      <c r="AD233" s="92"/>
      <c r="AE233" s="93"/>
      <c r="AF233" s="88"/>
      <c r="AG233" s="88"/>
      <c r="AH233" s="93"/>
      <c r="AI233" s="88"/>
      <c r="AJ233" s="88"/>
      <c r="AK233" s="88"/>
    </row>
    <row r="234" spans="7:37" s="1" customFormat="1"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88"/>
      <c r="V234" s="89"/>
      <c r="W234" s="90"/>
      <c r="X234" s="88"/>
      <c r="Y234" s="88"/>
      <c r="Z234" s="88"/>
      <c r="AA234" s="88"/>
      <c r="AB234" s="91"/>
      <c r="AC234" s="92"/>
      <c r="AD234" s="92"/>
      <c r="AE234" s="93"/>
      <c r="AF234" s="88"/>
      <c r="AG234" s="88"/>
      <c r="AH234" s="93"/>
      <c r="AI234" s="88"/>
      <c r="AJ234" s="88"/>
      <c r="AK234" s="88"/>
    </row>
    <row r="235" spans="7:37" s="1" customFormat="1"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88"/>
      <c r="V235" s="89"/>
      <c r="W235" s="90"/>
      <c r="X235" s="88"/>
      <c r="Y235" s="88"/>
      <c r="Z235" s="88"/>
      <c r="AA235" s="88"/>
      <c r="AB235" s="91"/>
      <c r="AC235" s="92"/>
      <c r="AD235" s="92"/>
      <c r="AE235" s="93"/>
      <c r="AF235" s="88"/>
      <c r="AG235" s="88"/>
      <c r="AH235" s="93"/>
      <c r="AI235" s="88"/>
      <c r="AJ235" s="88"/>
      <c r="AK235" s="88"/>
    </row>
    <row r="236" spans="7:37" s="1" customFormat="1"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88"/>
      <c r="V236" s="89"/>
      <c r="W236" s="90"/>
      <c r="X236" s="88"/>
      <c r="Y236" s="88"/>
      <c r="Z236" s="88"/>
      <c r="AA236" s="88"/>
      <c r="AB236" s="91"/>
      <c r="AC236" s="92"/>
      <c r="AD236" s="92"/>
      <c r="AE236" s="93"/>
      <c r="AF236" s="88"/>
      <c r="AG236" s="88"/>
      <c r="AH236" s="93"/>
      <c r="AI236" s="88"/>
      <c r="AJ236" s="88"/>
      <c r="AK236" s="88"/>
    </row>
    <row r="237" spans="7:37" s="1" customFormat="1"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88"/>
      <c r="V237" s="89"/>
      <c r="W237" s="90"/>
      <c r="X237" s="88"/>
      <c r="Y237" s="88"/>
      <c r="Z237" s="88"/>
      <c r="AA237" s="88"/>
      <c r="AB237" s="91"/>
      <c r="AC237" s="92"/>
      <c r="AD237" s="92"/>
      <c r="AE237" s="93"/>
      <c r="AF237" s="88"/>
      <c r="AG237" s="88"/>
      <c r="AH237" s="93"/>
      <c r="AI237" s="88"/>
      <c r="AJ237" s="88"/>
      <c r="AK237" s="88"/>
    </row>
    <row r="238" spans="7:37" s="1" customFormat="1"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88"/>
      <c r="V238" s="89"/>
      <c r="W238" s="90"/>
      <c r="X238" s="88"/>
      <c r="Y238" s="88"/>
      <c r="Z238" s="88"/>
      <c r="AA238" s="88"/>
      <c r="AB238" s="91"/>
      <c r="AC238" s="92"/>
      <c r="AD238" s="92"/>
      <c r="AE238" s="93"/>
      <c r="AF238" s="88"/>
      <c r="AG238" s="88"/>
      <c r="AH238" s="93"/>
      <c r="AI238" s="88"/>
      <c r="AJ238" s="88"/>
      <c r="AK238" s="88"/>
    </row>
    <row r="239" spans="7:37" s="1" customFormat="1"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88"/>
      <c r="V239" s="89"/>
      <c r="W239" s="90"/>
      <c r="X239" s="88"/>
      <c r="Y239" s="88"/>
      <c r="Z239" s="88"/>
      <c r="AA239" s="88"/>
      <c r="AB239" s="91"/>
      <c r="AC239" s="92"/>
      <c r="AD239" s="92"/>
      <c r="AE239" s="93"/>
      <c r="AF239" s="88"/>
      <c r="AG239" s="88"/>
      <c r="AH239" s="93"/>
      <c r="AI239" s="88"/>
      <c r="AJ239" s="88"/>
      <c r="AK239" s="88"/>
    </row>
    <row r="240" spans="7:37" s="1" customFormat="1"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88"/>
      <c r="V240" s="89"/>
      <c r="W240" s="90"/>
      <c r="X240" s="88"/>
      <c r="Y240" s="88"/>
      <c r="Z240" s="88"/>
      <c r="AA240" s="88"/>
      <c r="AB240" s="91"/>
      <c r="AC240" s="92"/>
      <c r="AD240" s="92"/>
      <c r="AE240" s="93"/>
      <c r="AF240" s="88"/>
      <c r="AG240" s="88"/>
      <c r="AH240" s="93"/>
      <c r="AI240" s="88"/>
      <c r="AJ240" s="88"/>
      <c r="AK240" s="88"/>
    </row>
    <row r="241" spans="7:37" s="1" customFormat="1"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88"/>
      <c r="V241" s="89"/>
      <c r="W241" s="90"/>
      <c r="X241" s="88"/>
      <c r="Y241" s="88"/>
      <c r="Z241" s="88"/>
      <c r="AA241" s="88"/>
      <c r="AB241" s="91"/>
      <c r="AC241" s="92"/>
      <c r="AD241" s="92"/>
      <c r="AE241" s="93"/>
      <c r="AF241" s="88"/>
      <c r="AG241" s="88"/>
      <c r="AH241" s="93"/>
      <c r="AI241" s="88"/>
      <c r="AJ241" s="88"/>
      <c r="AK241" s="88"/>
    </row>
    <row r="242" spans="7:37" s="1" customFormat="1"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88"/>
      <c r="V242" s="89"/>
      <c r="W242" s="90"/>
      <c r="X242" s="88"/>
      <c r="Y242" s="88"/>
      <c r="Z242" s="88"/>
      <c r="AA242" s="88"/>
      <c r="AB242" s="91"/>
      <c r="AC242" s="92"/>
      <c r="AD242" s="92"/>
      <c r="AE242" s="93"/>
      <c r="AF242" s="88"/>
      <c r="AG242" s="88"/>
      <c r="AH242" s="93"/>
      <c r="AI242" s="88"/>
      <c r="AJ242" s="88"/>
      <c r="AK242" s="88"/>
    </row>
    <row r="243" spans="7:37" s="1" customFormat="1"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88"/>
      <c r="V243" s="89"/>
      <c r="W243" s="90"/>
      <c r="X243" s="88"/>
      <c r="Y243" s="88"/>
      <c r="Z243" s="88"/>
      <c r="AA243" s="88"/>
      <c r="AB243" s="91"/>
      <c r="AC243" s="92"/>
      <c r="AD243" s="92"/>
      <c r="AE243" s="93"/>
      <c r="AF243" s="88"/>
      <c r="AG243" s="88"/>
      <c r="AH243" s="93"/>
      <c r="AI243" s="88"/>
      <c r="AJ243" s="88"/>
      <c r="AK243" s="88"/>
    </row>
    <row r="244" spans="7:37" s="1" customFormat="1"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88"/>
      <c r="V244" s="89"/>
      <c r="W244" s="90"/>
      <c r="X244" s="88"/>
      <c r="Y244" s="88"/>
      <c r="Z244" s="88"/>
      <c r="AA244" s="88"/>
      <c r="AB244" s="91"/>
      <c r="AC244" s="92"/>
      <c r="AD244" s="92"/>
      <c r="AE244" s="93"/>
      <c r="AF244" s="88"/>
      <c r="AG244" s="88"/>
      <c r="AH244" s="93"/>
      <c r="AI244" s="88"/>
      <c r="AJ244" s="88"/>
      <c r="AK244" s="88"/>
    </row>
    <row r="245" spans="7:37" s="1" customFormat="1"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88"/>
      <c r="V245" s="89"/>
      <c r="W245" s="90"/>
      <c r="X245" s="88"/>
      <c r="Y245" s="88"/>
      <c r="Z245" s="88"/>
      <c r="AA245" s="88"/>
      <c r="AB245" s="91"/>
      <c r="AC245" s="92"/>
      <c r="AD245" s="92"/>
      <c r="AE245" s="93"/>
      <c r="AF245" s="88"/>
      <c r="AG245" s="88"/>
      <c r="AH245" s="93"/>
      <c r="AI245" s="88"/>
      <c r="AJ245" s="88"/>
      <c r="AK245" s="88"/>
    </row>
    <row r="246" spans="7:37" s="1" customFormat="1"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88"/>
      <c r="V246" s="89"/>
      <c r="W246" s="90"/>
      <c r="X246" s="88"/>
      <c r="Y246" s="88"/>
      <c r="Z246" s="88"/>
      <c r="AA246" s="88"/>
      <c r="AB246" s="91"/>
      <c r="AC246" s="92"/>
      <c r="AD246" s="92"/>
      <c r="AE246" s="93"/>
      <c r="AF246" s="88"/>
      <c r="AG246" s="88"/>
      <c r="AH246" s="93"/>
      <c r="AI246" s="88"/>
      <c r="AJ246" s="88"/>
      <c r="AK246" s="88"/>
    </row>
    <row r="247" spans="7:37" s="1" customFormat="1"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88"/>
      <c r="V247" s="89"/>
      <c r="W247" s="90"/>
      <c r="X247" s="88"/>
      <c r="Y247" s="88"/>
      <c r="Z247" s="88"/>
      <c r="AA247" s="88"/>
      <c r="AB247" s="91"/>
      <c r="AC247" s="92"/>
      <c r="AD247" s="92"/>
      <c r="AE247" s="93"/>
      <c r="AF247" s="88"/>
      <c r="AG247" s="88"/>
      <c r="AH247" s="93"/>
      <c r="AI247" s="88"/>
      <c r="AJ247" s="88"/>
      <c r="AK247" s="88"/>
    </row>
    <row r="248" spans="7:37" s="1" customFormat="1"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88"/>
      <c r="V248" s="89"/>
      <c r="W248" s="90"/>
      <c r="X248" s="88"/>
      <c r="Y248" s="88"/>
      <c r="Z248" s="88"/>
      <c r="AA248" s="88"/>
      <c r="AB248" s="91"/>
      <c r="AC248" s="92"/>
      <c r="AD248" s="92"/>
      <c r="AE248" s="93"/>
      <c r="AF248" s="88"/>
      <c r="AG248" s="88"/>
      <c r="AH248" s="93"/>
      <c r="AI248" s="88"/>
      <c r="AJ248" s="88"/>
      <c r="AK248" s="88"/>
    </row>
    <row r="249" spans="7:37" s="1" customFormat="1"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88"/>
      <c r="V249" s="89"/>
      <c r="W249" s="90"/>
      <c r="X249" s="88"/>
      <c r="Y249" s="88"/>
      <c r="Z249" s="88"/>
      <c r="AA249" s="88"/>
      <c r="AB249" s="91"/>
      <c r="AC249" s="92"/>
      <c r="AD249" s="92"/>
      <c r="AE249" s="93"/>
      <c r="AF249" s="88"/>
      <c r="AG249" s="88"/>
      <c r="AH249" s="93"/>
      <c r="AI249" s="88"/>
      <c r="AJ249" s="88"/>
      <c r="AK249" s="88"/>
    </row>
    <row r="250" spans="7:37" s="1" customFormat="1"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88"/>
      <c r="V250" s="89"/>
      <c r="W250" s="90"/>
      <c r="X250" s="88"/>
      <c r="Y250" s="88"/>
      <c r="Z250" s="88"/>
      <c r="AA250" s="88"/>
      <c r="AB250" s="91"/>
      <c r="AC250" s="92"/>
      <c r="AD250" s="92"/>
      <c r="AE250" s="93"/>
      <c r="AF250" s="88"/>
      <c r="AG250" s="88"/>
      <c r="AH250" s="93"/>
      <c r="AI250" s="88"/>
      <c r="AJ250" s="88"/>
      <c r="AK250" s="88"/>
    </row>
    <row r="251" spans="7:37" s="1" customFormat="1"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88"/>
      <c r="V251" s="89"/>
      <c r="W251" s="90"/>
      <c r="X251" s="88"/>
      <c r="Y251" s="88"/>
      <c r="Z251" s="88"/>
      <c r="AA251" s="88"/>
      <c r="AB251" s="91"/>
      <c r="AC251" s="92"/>
      <c r="AD251" s="92"/>
      <c r="AE251" s="93"/>
      <c r="AF251" s="88"/>
      <c r="AG251" s="88"/>
      <c r="AH251" s="93"/>
      <c r="AI251" s="88"/>
      <c r="AJ251" s="88"/>
      <c r="AK251" s="88"/>
    </row>
    <row r="252" spans="7:37" s="1" customFormat="1"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88"/>
      <c r="V252" s="89"/>
      <c r="W252" s="90"/>
      <c r="X252" s="88"/>
      <c r="Y252" s="88"/>
      <c r="Z252" s="88"/>
      <c r="AA252" s="88"/>
      <c r="AB252" s="91"/>
      <c r="AC252" s="92"/>
      <c r="AD252" s="92"/>
      <c r="AE252" s="93"/>
      <c r="AF252" s="88"/>
      <c r="AG252" s="88"/>
      <c r="AH252" s="93"/>
      <c r="AI252" s="88"/>
      <c r="AJ252" s="88"/>
      <c r="AK252" s="88"/>
    </row>
    <row r="253" spans="7:37" s="1" customFormat="1"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88"/>
      <c r="V253" s="89"/>
      <c r="W253" s="90"/>
      <c r="X253" s="88"/>
      <c r="Y253" s="88"/>
      <c r="Z253" s="88"/>
      <c r="AA253" s="88"/>
      <c r="AB253" s="91"/>
      <c r="AC253" s="92"/>
      <c r="AD253" s="92"/>
      <c r="AE253" s="93"/>
      <c r="AF253" s="88"/>
      <c r="AG253" s="88"/>
      <c r="AH253" s="93"/>
      <c r="AI253" s="88"/>
      <c r="AJ253" s="88"/>
      <c r="AK253" s="88"/>
    </row>
    <row r="254" spans="7:37" s="1" customFormat="1"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88"/>
      <c r="V254" s="89"/>
      <c r="W254" s="90"/>
      <c r="X254" s="88"/>
      <c r="Y254" s="88"/>
      <c r="Z254" s="88"/>
      <c r="AA254" s="88"/>
      <c r="AB254" s="91"/>
      <c r="AC254" s="92"/>
      <c r="AD254" s="92"/>
      <c r="AE254" s="93"/>
      <c r="AF254" s="88"/>
      <c r="AG254" s="88"/>
      <c r="AH254" s="93"/>
      <c r="AI254" s="88"/>
      <c r="AJ254" s="88"/>
      <c r="AK254" s="88"/>
    </row>
    <row r="255" spans="7:37" s="1" customFormat="1"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88"/>
      <c r="V255" s="89"/>
      <c r="W255" s="90"/>
      <c r="X255" s="88"/>
      <c r="Y255" s="88"/>
      <c r="Z255" s="88"/>
      <c r="AA255" s="88"/>
      <c r="AB255" s="91"/>
      <c r="AC255" s="92"/>
      <c r="AD255" s="92"/>
      <c r="AE255" s="93"/>
      <c r="AF255" s="88"/>
      <c r="AG255" s="88"/>
      <c r="AH255" s="93"/>
      <c r="AI255" s="88"/>
      <c r="AJ255" s="88"/>
      <c r="AK255" s="88"/>
    </row>
    <row r="256" spans="7:37" s="1" customFormat="1"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88"/>
      <c r="V256" s="89"/>
      <c r="W256" s="90"/>
      <c r="X256" s="88"/>
      <c r="Y256" s="88"/>
      <c r="Z256" s="88"/>
      <c r="AA256" s="88"/>
      <c r="AB256" s="91"/>
      <c r="AC256" s="92"/>
      <c r="AD256" s="92"/>
      <c r="AE256" s="93"/>
      <c r="AF256" s="88"/>
      <c r="AG256" s="88"/>
      <c r="AH256" s="93"/>
      <c r="AI256" s="88"/>
      <c r="AJ256" s="88"/>
      <c r="AK256" s="88"/>
    </row>
    <row r="257" spans="7:37" s="1" customFormat="1"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88"/>
      <c r="V257" s="89"/>
      <c r="W257" s="90"/>
      <c r="X257" s="88"/>
      <c r="Y257" s="88"/>
      <c r="Z257" s="88"/>
      <c r="AA257" s="88"/>
      <c r="AB257" s="91"/>
      <c r="AC257" s="92"/>
      <c r="AD257" s="92"/>
      <c r="AE257" s="93"/>
      <c r="AF257" s="88"/>
      <c r="AG257" s="88"/>
      <c r="AH257" s="93"/>
      <c r="AI257" s="88"/>
      <c r="AJ257" s="88"/>
      <c r="AK257" s="88"/>
    </row>
    <row r="258" spans="7:37" s="1" customFormat="1"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88"/>
      <c r="V258" s="89"/>
      <c r="W258" s="90"/>
      <c r="X258" s="88"/>
      <c r="Y258" s="88"/>
      <c r="Z258" s="88"/>
      <c r="AA258" s="88"/>
      <c r="AB258" s="91"/>
      <c r="AC258" s="92"/>
      <c r="AD258" s="92"/>
      <c r="AE258" s="93"/>
      <c r="AF258" s="88"/>
      <c r="AG258" s="88"/>
      <c r="AH258" s="93"/>
      <c r="AI258" s="88"/>
      <c r="AJ258" s="88"/>
      <c r="AK258" s="88"/>
    </row>
    <row r="259" spans="7:37" s="1" customFormat="1"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88"/>
      <c r="V259" s="89"/>
      <c r="W259" s="90"/>
      <c r="X259" s="88"/>
      <c r="Y259" s="88"/>
      <c r="Z259" s="88"/>
      <c r="AA259" s="88"/>
      <c r="AB259" s="91"/>
      <c r="AC259" s="92"/>
      <c r="AD259" s="92"/>
      <c r="AE259" s="93"/>
      <c r="AF259" s="88"/>
      <c r="AG259" s="88"/>
      <c r="AH259" s="93"/>
      <c r="AI259" s="88"/>
      <c r="AJ259" s="88"/>
      <c r="AK259" s="88"/>
    </row>
    <row r="260" spans="7:37" s="1" customFormat="1"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88"/>
      <c r="V260" s="89"/>
      <c r="W260" s="90"/>
      <c r="X260" s="88"/>
      <c r="Y260" s="88"/>
      <c r="Z260" s="88"/>
      <c r="AA260" s="88"/>
      <c r="AB260" s="91"/>
      <c r="AC260" s="92"/>
      <c r="AD260" s="92"/>
      <c r="AE260" s="93"/>
      <c r="AF260" s="88"/>
      <c r="AG260" s="88"/>
      <c r="AH260" s="93"/>
      <c r="AI260" s="88"/>
      <c r="AJ260" s="88"/>
      <c r="AK260" s="88"/>
    </row>
    <row r="261" spans="7:37" s="1" customFormat="1"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88"/>
      <c r="V261" s="89"/>
      <c r="W261" s="90"/>
      <c r="X261" s="88"/>
      <c r="Y261" s="88"/>
      <c r="Z261" s="88"/>
      <c r="AA261" s="88"/>
      <c r="AB261" s="91"/>
      <c r="AC261" s="92"/>
      <c r="AD261" s="92"/>
      <c r="AE261" s="93"/>
      <c r="AF261" s="88"/>
      <c r="AG261" s="88"/>
      <c r="AH261" s="93"/>
      <c r="AI261" s="88"/>
      <c r="AJ261" s="88"/>
      <c r="AK261" s="88"/>
    </row>
    <row r="262" spans="7:37" s="1" customFormat="1"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88"/>
      <c r="V262" s="89"/>
      <c r="W262" s="90"/>
      <c r="X262" s="88"/>
      <c r="Y262" s="88"/>
      <c r="Z262" s="88"/>
      <c r="AA262" s="88"/>
      <c r="AB262" s="91"/>
      <c r="AC262" s="92"/>
      <c r="AD262" s="92"/>
      <c r="AE262" s="93"/>
      <c r="AF262" s="88"/>
      <c r="AG262" s="88"/>
      <c r="AH262" s="93"/>
      <c r="AI262" s="88"/>
      <c r="AJ262" s="88"/>
      <c r="AK262" s="88"/>
    </row>
    <row r="263" spans="7:37" s="1" customFormat="1"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88"/>
      <c r="V263" s="89"/>
      <c r="W263" s="90"/>
      <c r="X263" s="88"/>
      <c r="Y263" s="88"/>
      <c r="Z263" s="88"/>
      <c r="AA263" s="88"/>
      <c r="AB263" s="91"/>
      <c r="AC263" s="92"/>
      <c r="AD263" s="92"/>
      <c r="AE263" s="93"/>
      <c r="AF263" s="88"/>
      <c r="AG263" s="88"/>
      <c r="AH263" s="93"/>
      <c r="AI263" s="88"/>
      <c r="AJ263" s="88"/>
      <c r="AK263" s="88"/>
    </row>
    <row r="264" spans="7:37" s="1" customFormat="1"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88"/>
      <c r="V264" s="89"/>
      <c r="W264" s="90"/>
      <c r="X264" s="88"/>
      <c r="Y264" s="88"/>
      <c r="Z264" s="88"/>
      <c r="AA264" s="88"/>
      <c r="AB264" s="91"/>
      <c r="AC264" s="92"/>
      <c r="AD264" s="92"/>
      <c r="AE264" s="93"/>
      <c r="AF264" s="88"/>
      <c r="AG264" s="88"/>
      <c r="AH264" s="93"/>
      <c r="AI264" s="88"/>
      <c r="AJ264" s="88"/>
      <c r="AK264" s="88"/>
    </row>
    <row r="265" spans="7:37" s="1" customFormat="1"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88"/>
      <c r="V265" s="89"/>
      <c r="W265" s="90"/>
      <c r="X265" s="88"/>
      <c r="Y265" s="88"/>
      <c r="Z265" s="88"/>
      <c r="AA265" s="88"/>
      <c r="AB265" s="91"/>
      <c r="AC265" s="92"/>
      <c r="AD265" s="92"/>
      <c r="AE265" s="93"/>
      <c r="AF265" s="88"/>
      <c r="AG265" s="88"/>
      <c r="AH265" s="93"/>
      <c r="AI265" s="88"/>
      <c r="AJ265" s="88"/>
      <c r="AK265" s="88"/>
    </row>
    <row r="266" spans="7:37" s="1" customFormat="1"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88"/>
      <c r="V266" s="89"/>
      <c r="W266" s="90"/>
      <c r="X266" s="88"/>
      <c r="Y266" s="88"/>
      <c r="Z266" s="88"/>
      <c r="AA266" s="88"/>
      <c r="AB266" s="91"/>
      <c r="AC266" s="92"/>
      <c r="AD266" s="92"/>
      <c r="AE266" s="93"/>
      <c r="AF266" s="88"/>
      <c r="AG266" s="88"/>
      <c r="AH266" s="93"/>
      <c r="AI266" s="88"/>
      <c r="AJ266" s="88"/>
      <c r="AK266" s="88"/>
    </row>
    <row r="267" spans="7:37" s="1" customFormat="1"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88"/>
      <c r="V267" s="89"/>
      <c r="W267" s="90"/>
      <c r="X267" s="88"/>
      <c r="Y267" s="88"/>
      <c r="Z267" s="88"/>
      <c r="AA267" s="88"/>
      <c r="AB267" s="91"/>
      <c r="AC267" s="92"/>
      <c r="AD267" s="92"/>
      <c r="AE267" s="93"/>
      <c r="AF267" s="88"/>
      <c r="AG267" s="88"/>
      <c r="AH267" s="93"/>
      <c r="AI267" s="88"/>
      <c r="AJ267" s="88"/>
      <c r="AK267" s="88"/>
    </row>
    <row r="268" spans="7:37" s="1" customFormat="1"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88"/>
      <c r="V268" s="89"/>
      <c r="W268" s="90"/>
      <c r="X268" s="88"/>
      <c r="Y268" s="88"/>
      <c r="Z268" s="88"/>
      <c r="AA268" s="88"/>
      <c r="AB268" s="91"/>
      <c r="AC268" s="92"/>
      <c r="AD268" s="92"/>
      <c r="AE268" s="93"/>
      <c r="AF268" s="88"/>
      <c r="AG268" s="88"/>
      <c r="AH268" s="93"/>
      <c r="AI268" s="88"/>
      <c r="AJ268" s="88"/>
      <c r="AK268" s="88"/>
    </row>
    <row r="269" spans="7:37" s="1" customFormat="1"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88"/>
      <c r="V269" s="89"/>
      <c r="W269" s="90"/>
      <c r="X269" s="88"/>
      <c r="Y269" s="88"/>
      <c r="Z269" s="88"/>
      <c r="AA269" s="88"/>
      <c r="AB269" s="91"/>
      <c r="AC269" s="92"/>
      <c r="AD269" s="92"/>
      <c r="AE269" s="93"/>
      <c r="AF269" s="88"/>
      <c r="AG269" s="88"/>
      <c r="AH269" s="93"/>
      <c r="AI269" s="88"/>
      <c r="AJ269" s="88"/>
      <c r="AK269" s="88"/>
    </row>
    <row r="270" spans="7:37" s="1" customFormat="1"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88"/>
      <c r="V270" s="89"/>
      <c r="W270" s="90"/>
      <c r="X270" s="88"/>
      <c r="Y270" s="88"/>
      <c r="Z270" s="88"/>
      <c r="AA270" s="88"/>
      <c r="AB270" s="91"/>
      <c r="AC270" s="92"/>
      <c r="AD270" s="92"/>
      <c r="AE270" s="93"/>
      <c r="AF270" s="88"/>
      <c r="AG270" s="88"/>
      <c r="AH270" s="93"/>
      <c r="AI270" s="88"/>
      <c r="AJ270" s="88"/>
      <c r="AK270" s="88"/>
    </row>
    <row r="271" spans="7:37" s="1" customFormat="1"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88"/>
      <c r="V271" s="89"/>
      <c r="W271" s="90"/>
      <c r="X271" s="88"/>
      <c r="Y271" s="88"/>
      <c r="Z271" s="88"/>
      <c r="AA271" s="88"/>
      <c r="AB271" s="91"/>
      <c r="AC271" s="92"/>
      <c r="AD271" s="92"/>
      <c r="AE271" s="93"/>
      <c r="AF271" s="88"/>
      <c r="AG271" s="88"/>
      <c r="AH271" s="93"/>
      <c r="AI271" s="88"/>
      <c r="AJ271" s="88"/>
      <c r="AK271" s="88"/>
    </row>
    <row r="272" spans="7:37" s="1" customFormat="1"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88"/>
      <c r="V272" s="89"/>
      <c r="W272" s="90"/>
      <c r="X272" s="88"/>
      <c r="Y272" s="88"/>
      <c r="Z272" s="88"/>
      <c r="AA272" s="88"/>
      <c r="AB272" s="91"/>
      <c r="AC272" s="92"/>
      <c r="AD272" s="92"/>
      <c r="AE272" s="93"/>
      <c r="AF272" s="88"/>
      <c r="AG272" s="88"/>
      <c r="AH272" s="93"/>
      <c r="AI272" s="88"/>
      <c r="AJ272" s="88"/>
      <c r="AK272" s="88"/>
    </row>
    <row r="273" spans="7:37" s="1" customFormat="1"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88"/>
      <c r="V273" s="89"/>
      <c r="W273" s="90"/>
      <c r="X273" s="88"/>
      <c r="Y273" s="88"/>
      <c r="Z273" s="88"/>
      <c r="AA273" s="88"/>
      <c r="AB273" s="91"/>
      <c r="AC273" s="92"/>
      <c r="AD273" s="92"/>
      <c r="AE273" s="93"/>
      <c r="AF273" s="88"/>
      <c r="AG273" s="88"/>
      <c r="AH273" s="93"/>
      <c r="AI273" s="88"/>
      <c r="AJ273" s="88"/>
      <c r="AK273" s="88"/>
    </row>
    <row r="274" spans="7:37" s="1" customFormat="1"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88"/>
      <c r="V274" s="89"/>
      <c r="W274" s="90"/>
      <c r="X274" s="88"/>
      <c r="Y274" s="88"/>
      <c r="Z274" s="88"/>
      <c r="AA274" s="88"/>
      <c r="AB274" s="91"/>
      <c r="AC274" s="92"/>
      <c r="AD274" s="92"/>
      <c r="AE274" s="93"/>
      <c r="AF274" s="88"/>
      <c r="AG274" s="88"/>
      <c r="AH274" s="93"/>
      <c r="AI274" s="88"/>
      <c r="AJ274" s="88"/>
      <c r="AK274" s="88"/>
    </row>
    <row r="275" spans="7:37" s="1" customFormat="1"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88"/>
      <c r="V275" s="89"/>
      <c r="W275" s="90"/>
      <c r="X275" s="88"/>
      <c r="Y275" s="88"/>
      <c r="Z275" s="88"/>
      <c r="AA275" s="88"/>
      <c r="AB275" s="91"/>
      <c r="AC275" s="92"/>
      <c r="AD275" s="92"/>
      <c r="AE275" s="93"/>
      <c r="AF275" s="88"/>
      <c r="AG275" s="88"/>
      <c r="AH275" s="93"/>
      <c r="AI275" s="88"/>
      <c r="AJ275" s="88"/>
      <c r="AK275" s="88"/>
    </row>
    <row r="276" spans="7:37" s="1" customFormat="1"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88"/>
      <c r="V276" s="89"/>
      <c r="W276" s="90"/>
      <c r="X276" s="88"/>
      <c r="Y276" s="88"/>
      <c r="Z276" s="88"/>
      <c r="AA276" s="88"/>
      <c r="AB276" s="91"/>
      <c r="AC276" s="92"/>
      <c r="AD276" s="92"/>
      <c r="AE276" s="93"/>
      <c r="AF276" s="88"/>
      <c r="AG276" s="88"/>
      <c r="AH276" s="93"/>
      <c r="AI276" s="88"/>
      <c r="AJ276" s="88"/>
      <c r="AK276" s="88"/>
    </row>
    <row r="277" spans="7:37" s="1" customFormat="1"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88"/>
      <c r="V277" s="89"/>
      <c r="W277" s="90"/>
      <c r="X277" s="88"/>
      <c r="Y277" s="88"/>
      <c r="Z277" s="88"/>
      <c r="AA277" s="88"/>
      <c r="AB277" s="91"/>
      <c r="AC277" s="92"/>
      <c r="AD277" s="92"/>
      <c r="AE277" s="93"/>
      <c r="AF277" s="88"/>
      <c r="AG277" s="88"/>
      <c r="AH277" s="93"/>
      <c r="AI277" s="88"/>
      <c r="AJ277" s="88"/>
      <c r="AK277" s="88"/>
    </row>
    <row r="278" spans="7:37" s="1" customFormat="1"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88"/>
      <c r="V278" s="89"/>
      <c r="W278" s="90"/>
      <c r="X278" s="88"/>
      <c r="Y278" s="88"/>
      <c r="Z278" s="88"/>
      <c r="AA278" s="88"/>
      <c r="AB278" s="91"/>
      <c r="AC278" s="92"/>
      <c r="AD278" s="92"/>
      <c r="AE278" s="93"/>
      <c r="AF278" s="88"/>
      <c r="AG278" s="88"/>
      <c r="AH278" s="93"/>
      <c r="AI278" s="88"/>
      <c r="AJ278" s="88"/>
      <c r="AK278" s="88"/>
    </row>
    <row r="279" spans="7:37" s="1" customFormat="1"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88"/>
      <c r="V279" s="89"/>
      <c r="W279" s="90"/>
      <c r="X279" s="88"/>
      <c r="Y279" s="88"/>
      <c r="Z279" s="88"/>
      <c r="AA279" s="88"/>
      <c r="AB279" s="91"/>
      <c r="AC279" s="92"/>
      <c r="AD279" s="92"/>
      <c r="AE279" s="93"/>
      <c r="AF279" s="88"/>
      <c r="AG279" s="88"/>
      <c r="AH279" s="93"/>
      <c r="AI279" s="88"/>
      <c r="AJ279" s="88"/>
      <c r="AK279" s="88"/>
    </row>
    <row r="280" spans="7:37" s="1" customFormat="1"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88"/>
      <c r="V280" s="89"/>
      <c r="W280" s="90"/>
      <c r="X280" s="88"/>
      <c r="Y280" s="88"/>
      <c r="Z280" s="88"/>
      <c r="AA280" s="88"/>
      <c r="AB280" s="91"/>
      <c r="AC280" s="92"/>
      <c r="AD280" s="92"/>
      <c r="AE280" s="93"/>
      <c r="AF280" s="88"/>
      <c r="AG280" s="88"/>
      <c r="AH280" s="93"/>
      <c r="AI280" s="88"/>
      <c r="AJ280" s="88"/>
      <c r="AK280" s="88"/>
    </row>
    <row r="281" spans="7:37" s="1" customFormat="1"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88"/>
      <c r="V281" s="89"/>
      <c r="W281" s="90"/>
      <c r="X281" s="88"/>
      <c r="Y281" s="88"/>
      <c r="Z281" s="88"/>
      <c r="AA281" s="88"/>
      <c r="AB281" s="91"/>
      <c r="AC281" s="92"/>
      <c r="AD281" s="92"/>
      <c r="AE281" s="93"/>
      <c r="AF281" s="88"/>
      <c r="AG281" s="88"/>
      <c r="AH281" s="93"/>
      <c r="AI281" s="88"/>
      <c r="AJ281" s="88"/>
      <c r="AK281" s="88"/>
    </row>
    <row r="282" spans="7:37" s="1" customFormat="1"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88"/>
      <c r="V282" s="89"/>
      <c r="W282" s="90"/>
      <c r="X282" s="88"/>
      <c r="Y282" s="88"/>
      <c r="Z282" s="88"/>
      <c r="AA282" s="88"/>
      <c r="AB282" s="91"/>
      <c r="AC282" s="92"/>
      <c r="AD282" s="92"/>
      <c r="AE282" s="93"/>
      <c r="AF282" s="88"/>
      <c r="AG282" s="88"/>
      <c r="AH282" s="93"/>
      <c r="AI282" s="88"/>
      <c r="AJ282" s="88"/>
      <c r="AK282" s="88"/>
    </row>
    <row r="283" spans="7:37" s="1" customFormat="1"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88"/>
      <c r="V283" s="89"/>
      <c r="W283" s="90"/>
      <c r="X283" s="88"/>
      <c r="Y283" s="88"/>
      <c r="Z283" s="88"/>
      <c r="AA283" s="88"/>
      <c r="AB283" s="91"/>
      <c r="AC283" s="92"/>
      <c r="AD283" s="92"/>
      <c r="AE283" s="93"/>
      <c r="AF283" s="88"/>
      <c r="AG283" s="88"/>
      <c r="AH283" s="93"/>
      <c r="AI283" s="88"/>
      <c r="AJ283" s="88"/>
      <c r="AK283" s="88"/>
    </row>
    <row r="284" spans="7:37" s="1" customFormat="1"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88"/>
      <c r="V284" s="89"/>
      <c r="W284" s="90"/>
      <c r="X284" s="88"/>
      <c r="Y284" s="88"/>
      <c r="Z284" s="88"/>
      <c r="AA284" s="88"/>
      <c r="AB284" s="91"/>
      <c r="AC284" s="92"/>
      <c r="AD284" s="92"/>
      <c r="AE284" s="93"/>
      <c r="AF284" s="88"/>
      <c r="AG284" s="88"/>
      <c r="AH284" s="93"/>
      <c r="AI284" s="88"/>
      <c r="AJ284" s="88"/>
      <c r="AK284" s="88"/>
    </row>
    <row r="285" spans="7:37" s="1" customFormat="1"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88"/>
      <c r="V285" s="89"/>
      <c r="W285" s="90"/>
      <c r="X285" s="88"/>
      <c r="Y285" s="88"/>
      <c r="Z285" s="88"/>
      <c r="AA285" s="88"/>
      <c r="AB285" s="91"/>
      <c r="AC285" s="92"/>
      <c r="AD285" s="92"/>
      <c r="AE285" s="93"/>
      <c r="AF285" s="88"/>
      <c r="AG285" s="88"/>
      <c r="AH285" s="93"/>
      <c r="AI285" s="88"/>
      <c r="AJ285" s="88"/>
      <c r="AK285" s="88"/>
    </row>
    <row r="286" spans="7:37" s="1" customFormat="1"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88"/>
      <c r="V286" s="89"/>
      <c r="W286" s="90"/>
      <c r="X286" s="88"/>
      <c r="Y286" s="88"/>
      <c r="Z286" s="88"/>
      <c r="AA286" s="88"/>
      <c r="AB286" s="91"/>
      <c r="AC286" s="92"/>
      <c r="AD286" s="92"/>
      <c r="AE286" s="93"/>
      <c r="AF286" s="88"/>
      <c r="AG286" s="88"/>
      <c r="AH286" s="93"/>
      <c r="AI286" s="88"/>
      <c r="AJ286" s="88"/>
      <c r="AK286" s="88"/>
    </row>
    <row r="287" spans="7:37" s="1" customFormat="1"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88"/>
      <c r="V287" s="89"/>
      <c r="W287" s="90"/>
      <c r="X287" s="88"/>
      <c r="Y287" s="88"/>
      <c r="Z287" s="88"/>
      <c r="AA287" s="88"/>
      <c r="AB287" s="91"/>
      <c r="AC287" s="92"/>
      <c r="AD287" s="92"/>
      <c r="AE287" s="93"/>
      <c r="AF287" s="88"/>
      <c r="AG287" s="88"/>
      <c r="AH287" s="93"/>
      <c r="AI287" s="88"/>
      <c r="AJ287" s="88"/>
      <c r="AK287" s="88"/>
    </row>
    <row r="288" spans="7:37" s="1" customFormat="1"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88"/>
      <c r="V288" s="89"/>
      <c r="W288" s="90"/>
      <c r="X288" s="88"/>
      <c r="Y288" s="88"/>
      <c r="Z288" s="88"/>
      <c r="AA288" s="88"/>
      <c r="AB288" s="91"/>
      <c r="AC288" s="92"/>
      <c r="AD288" s="92"/>
      <c r="AE288" s="93"/>
      <c r="AF288" s="88"/>
      <c r="AG288" s="88"/>
      <c r="AH288" s="93"/>
      <c r="AI288" s="88"/>
      <c r="AJ288" s="88"/>
      <c r="AK288" s="88"/>
    </row>
    <row r="289" spans="7:37" s="1" customFormat="1"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88"/>
      <c r="V289" s="89"/>
      <c r="W289" s="90"/>
      <c r="X289" s="88"/>
      <c r="Y289" s="88"/>
      <c r="Z289" s="88"/>
      <c r="AA289" s="88"/>
      <c r="AB289" s="91"/>
      <c r="AC289" s="92"/>
      <c r="AD289" s="92"/>
      <c r="AE289" s="93"/>
      <c r="AF289" s="88"/>
      <c r="AG289" s="88"/>
      <c r="AH289" s="93"/>
      <c r="AI289" s="88"/>
      <c r="AJ289" s="88"/>
      <c r="AK289" s="88"/>
    </row>
    <row r="290" spans="7:37" s="1" customFormat="1"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88"/>
      <c r="V290" s="89"/>
      <c r="W290" s="90"/>
      <c r="X290" s="88"/>
      <c r="Y290" s="88"/>
      <c r="Z290" s="88"/>
      <c r="AA290" s="88"/>
      <c r="AB290" s="91"/>
      <c r="AC290" s="92"/>
      <c r="AD290" s="92"/>
      <c r="AE290" s="93"/>
      <c r="AF290" s="88"/>
      <c r="AG290" s="88"/>
      <c r="AH290" s="93"/>
      <c r="AI290" s="88"/>
      <c r="AJ290" s="88"/>
      <c r="AK290" s="88"/>
    </row>
    <row r="291" spans="7:37" s="1" customFormat="1"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88"/>
      <c r="V291" s="89"/>
      <c r="W291" s="90"/>
      <c r="X291" s="88"/>
      <c r="Y291" s="88"/>
      <c r="Z291" s="88"/>
      <c r="AA291" s="88"/>
      <c r="AB291" s="91"/>
      <c r="AC291" s="92"/>
      <c r="AD291" s="92"/>
      <c r="AE291" s="93"/>
      <c r="AF291" s="88"/>
      <c r="AG291" s="88"/>
      <c r="AH291" s="93"/>
      <c r="AI291" s="88"/>
      <c r="AJ291" s="88"/>
      <c r="AK291" s="88"/>
    </row>
    <row r="292" spans="7:37" s="1" customFormat="1"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88"/>
      <c r="V292" s="89"/>
      <c r="W292" s="90"/>
      <c r="X292" s="88"/>
      <c r="Y292" s="88"/>
      <c r="Z292" s="88"/>
      <c r="AA292" s="88"/>
      <c r="AB292" s="91"/>
      <c r="AC292" s="92"/>
      <c r="AD292" s="92"/>
      <c r="AE292" s="93"/>
      <c r="AF292" s="88"/>
      <c r="AG292" s="88"/>
      <c r="AH292" s="93"/>
      <c r="AI292" s="88"/>
      <c r="AJ292" s="88"/>
      <c r="AK292" s="88"/>
    </row>
    <row r="293" spans="7:37" s="1" customFormat="1"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88"/>
      <c r="V293" s="89"/>
      <c r="W293" s="90"/>
      <c r="X293" s="88"/>
      <c r="Y293" s="88"/>
      <c r="Z293" s="88"/>
      <c r="AA293" s="88"/>
      <c r="AB293" s="91"/>
      <c r="AC293" s="92"/>
      <c r="AD293" s="92"/>
      <c r="AE293" s="93"/>
      <c r="AF293" s="88"/>
      <c r="AG293" s="88"/>
      <c r="AH293" s="93"/>
      <c r="AI293" s="88"/>
      <c r="AJ293" s="88"/>
      <c r="AK293" s="88"/>
    </row>
    <row r="294" spans="7:37" s="1" customFormat="1"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88"/>
      <c r="V294" s="89"/>
      <c r="W294" s="90"/>
      <c r="X294" s="88"/>
      <c r="Y294" s="88"/>
      <c r="Z294" s="88"/>
      <c r="AA294" s="88"/>
      <c r="AB294" s="91"/>
      <c r="AC294" s="92"/>
      <c r="AD294" s="92"/>
      <c r="AE294" s="93"/>
      <c r="AF294" s="88"/>
      <c r="AG294" s="88"/>
      <c r="AH294" s="93"/>
      <c r="AI294" s="88"/>
      <c r="AJ294" s="88"/>
      <c r="AK294" s="88"/>
    </row>
    <row r="295" spans="7:37" s="1" customFormat="1"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88"/>
      <c r="V295" s="89"/>
      <c r="W295" s="90"/>
      <c r="X295" s="88"/>
      <c r="Y295" s="88"/>
      <c r="Z295" s="88"/>
      <c r="AA295" s="88"/>
      <c r="AB295" s="91"/>
      <c r="AC295" s="92"/>
      <c r="AD295" s="92"/>
      <c r="AE295" s="93"/>
      <c r="AF295" s="88"/>
      <c r="AG295" s="88"/>
      <c r="AH295" s="93"/>
      <c r="AI295" s="88"/>
      <c r="AJ295" s="88"/>
      <c r="AK295" s="88"/>
    </row>
    <row r="296" spans="7:37" s="1" customFormat="1"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88"/>
      <c r="V296" s="89"/>
      <c r="W296" s="90"/>
      <c r="X296" s="88"/>
      <c r="Y296" s="88"/>
      <c r="Z296" s="88"/>
      <c r="AA296" s="88"/>
      <c r="AB296" s="91"/>
      <c r="AC296" s="92"/>
      <c r="AD296" s="92"/>
      <c r="AE296" s="93"/>
      <c r="AF296" s="88"/>
      <c r="AG296" s="88"/>
      <c r="AH296" s="93"/>
      <c r="AI296" s="88"/>
      <c r="AJ296" s="88"/>
      <c r="AK296" s="88"/>
    </row>
    <row r="297" spans="7:37" s="1" customFormat="1"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88"/>
      <c r="V297" s="89"/>
      <c r="W297" s="90"/>
      <c r="X297" s="88"/>
      <c r="Y297" s="88"/>
      <c r="Z297" s="88"/>
      <c r="AA297" s="88"/>
      <c r="AB297" s="91"/>
      <c r="AC297" s="92"/>
      <c r="AD297" s="92"/>
      <c r="AE297" s="93"/>
      <c r="AF297" s="88"/>
      <c r="AG297" s="88"/>
      <c r="AH297" s="93"/>
      <c r="AI297" s="88"/>
      <c r="AJ297" s="88"/>
      <c r="AK297" s="88"/>
    </row>
    <row r="298" spans="7:37" s="1" customFormat="1"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88"/>
      <c r="V298" s="89"/>
      <c r="W298" s="90"/>
      <c r="X298" s="88"/>
      <c r="Y298" s="88"/>
      <c r="Z298" s="88"/>
      <c r="AA298" s="88"/>
      <c r="AB298" s="91"/>
      <c r="AC298" s="92"/>
      <c r="AD298" s="92"/>
      <c r="AE298" s="93"/>
      <c r="AF298" s="88"/>
      <c r="AG298" s="88"/>
      <c r="AH298" s="93"/>
      <c r="AI298" s="88"/>
      <c r="AJ298" s="88"/>
      <c r="AK298" s="88"/>
    </row>
    <row r="299" spans="7:37" s="1" customFormat="1"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88"/>
      <c r="V299" s="89"/>
      <c r="W299" s="90"/>
      <c r="X299" s="88"/>
      <c r="Y299" s="88"/>
      <c r="Z299" s="88"/>
      <c r="AA299" s="88"/>
      <c r="AB299" s="91"/>
      <c r="AC299" s="92"/>
      <c r="AD299" s="92"/>
      <c r="AE299" s="93"/>
      <c r="AF299" s="88"/>
      <c r="AG299" s="88"/>
      <c r="AH299" s="93"/>
      <c r="AI299" s="88"/>
      <c r="AJ299" s="88"/>
      <c r="AK299" s="88"/>
    </row>
    <row r="300" spans="7:37" s="1" customFormat="1"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88"/>
      <c r="V300" s="89"/>
      <c r="W300" s="90"/>
      <c r="X300" s="88"/>
      <c r="Y300" s="88"/>
      <c r="Z300" s="88"/>
      <c r="AA300" s="88"/>
      <c r="AB300" s="91"/>
      <c r="AC300" s="92"/>
      <c r="AD300" s="92"/>
      <c r="AE300" s="93"/>
      <c r="AF300" s="88"/>
      <c r="AG300" s="88"/>
      <c r="AH300" s="93"/>
      <c r="AI300" s="88"/>
      <c r="AJ300" s="88"/>
      <c r="AK300" s="88"/>
    </row>
    <row r="301" spans="7:37" s="1" customFormat="1"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88"/>
      <c r="V301" s="89"/>
      <c r="W301" s="90"/>
      <c r="X301" s="88"/>
      <c r="Y301" s="88"/>
      <c r="Z301" s="88"/>
      <c r="AA301" s="88"/>
      <c r="AB301" s="91"/>
      <c r="AC301" s="92"/>
      <c r="AD301" s="92"/>
      <c r="AE301" s="93"/>
      <c r="AF301" s="88"/>
      <c r="AG301" s="88"/>
      <c r="AH301" s="93"/>
      <c r="AI301" s="88"/>
      <c r="AJ301" s="88"/>
      <c r="AK301" s="88"/>
    </row>
    <row r="302" spans="7:37" s="1" customFormat="1"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88"/>
      <c r="V302" s="89"/>
      <c r="W302" s="90"/>
      <c r="X302" s="88"/>
      <c r="Y302" s="88"/>
      <c r="Z302" s="88"/>
      <c r="AA302" s="88"/>
      <c r="AB302" s="91"/>
      <c r="AC302" s="92"/>
      <c r="AD302" s="92"/>
      <c r="AE302" s="93"/>
      <c r="AF302" s="88"/>
      <c r="AG302" s="88"/>
      <c r="AH302" s="93"/>
      <c r="AI302" s="88"/>
      <c r="AJ302" s="88"/>
      <c r="AK302" s="88"/>
    </row>
    <row r="303" spans="7:37" s="1" customFormat="1"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88"/>
      <c r="V303" s="89"/>
      <c r="W303" s="90"/>
      <c r="X303" s="88"/>
      <c r="Y303" s="88"/>
      <c r="Z303" s="88"/>
      <c r="AA303" s="88"/>
      <c r="AB303" s="91"/>
      <c r="AC303" s="92"/>
      <c r="AD303" s="92"/>
      <c r="AE303" s="93"/>
      <c r="AF303" s="88"/>
      <c r="AG303" s="88"/>
      <c r="AH303" s="93"/>
      <c r="AI303" s="88"/>
      <c r="AJ303" s="88"/>
      <c r="AK303" s="88"/>
    </row>
    <row r="304" spans="7:37" s="1" customFormat="1"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88"/>
      <c r="V304" s="89"/>
      <c r="W304" s="90"/>
      <c r="X304" s="88"/>
      <c r="Y304" s="88"/>
      <c r="Z304" s="88"/>
      <c r="AA304" s="88"/>
      <c r="AB304" s="91"/>
      <c r="AC304" s="92"/>
      <c r="AD304" s="92"/>
      <c r="AE304" s="93"/>
      <c r="AF304" s="88"/>
      <c r="AG304" s="88"/>
      <c r="AH304" s="93"/>
      <c r="AI304" s="88"/>
      <c r="AJ304" s="88"/>
      <c r="AK304" s="88"/>
    </row>
    <row r="305" spans="7:201" s="1" customFormat="1"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88"/>
      <c r="V305" s="89"/>
      <c r="W305" s="90"/>
      <c r="X305" s="88"/>
      <c r="Y305" s="88"/>
      <c r="Z305" s="88"/>
      <c r="AA305" s="88"/>
      <c r="AB305" s="91"/>
      <c r="AC305" s="92"/>
      <c r="AD305" s="92"/>
      <c r="AE305" s="93"/>
      <c r="AF305" s="88"/>
      <c r="AG305" s="88"/>
      <c r="AH305" s="93"/>
      <c r="AI305" s="88"/>
      <c r="AJ305" s="88"/>
      <c r="AK305" s="88"/>
    </row>
    <row r="306" spans="7:201" s="9" customFormat="1">
      <c r="G306" s="6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8"/>
      <c r="S306" s="8"/>
      <c r="T306" s="8"/>
      <c r="U306" s="94"/>
      <c r="V306" s="95"/>
      <c r="W306" s="96"/>
      <c r="X306" s="97"/>
      <c r="Y306" s="97"/>
      <c r="Z306" s="97"/>
      <c r="AA306" s="97"/>
      <c r="AB306" s="98"/>
      <c r="AC306" s="92"/>
      <c r="AD306" s="92"/>
      <c r="AE306" s="99"/>
      <c r="AF306" s="112"/>
      <c r="AG306" s="112"/>
      <c r="AH306" s="121"/>
      <c r="AI306" s="112"/>
      <c r="AJ306" s="112"/>
      <c r="AK306" s="112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3"/>
      <c r="BN306" s="3"/>
      <c r="BO306" s="3"/>
      <c r="BP306" s="3"/>
      <c r="BQ306" s="3"/>
      <c r="BR306" s="3"/>
      <c r="BS306" s="3"/>
      <c r="BT306" s="3"/>
      <c r="BU306" s="3"/>
      <c r="BV306" s="3"/>
      <c r="BW306" s="3"/>
      <c r="BX306" s="3"/>
      <c r="BY306" s="3"/>
      <c r="BZ306" s="3"/>
      <c r="CA306" s="3"/>
      <c r="CB306" s="3"/>
      <c r="CC306" s="3"/>
      <c r="CD306" s="3"/>
      <c r="CE306" s="3"/>
      <c r="CF306" s="3"/>
      <c r="CG306" s="3"/>
      <c r="CH306" s="3"/>
      <c r="CI306" s="3"/>
      <c r="CJ306" s="3"/>
      <c r="CK306" s="3"/>
      <c r="CL306" s="3"/>
      <c r="CM306" s="3"/>
      <c r="CN306" s="3"/>
      <c r="CO306" s="3"/>
      <c r="CP306" s="3"/>
      <c r="CQ306" s="3"/>
      <c r="CR306" s="3"/>
      <c r="CS306" s="3"/>
      <c r="CT306" s="3"/>
      <c r="CU306" s="3"/>
      <c r="CV306" s="3"/>
      <c r="CW306" s="3"/>
      <c r="CX306" s="3"/>
      <c r="CY306" s="3"/>
      <c r="CZ306" s="3"/>
      <c r="DA306" s="3"/>
      <c r="DB306" s="3"/>
      <c r="DC306" s="3"/>
      <c r="DD306" s="3"/>
      <c r="DE306" s="3"/>
      <c r="DF306" s="3"/>
      <c r="DG306" s="3"/>
      <c r="DH306" s="3"/>
      <c r="DI306" s="3"/>
      <c r="DJ306" s="3"/>
      <c r="DK306" s="3"/>
      <c r="DL306" s="3"/>
      <c r="DM306" s="3"/>
      <c r="DN306" s="3"/>
      <c r="DO306" s="3"/>
      <c r="DP306" s="3"/>
      <c r="DQ306" s="3"/>
      <c r="DR306" s="3"/>
      <c r="DS306" s="3"/>
      <c r="DT306" s="3"/>
      <c r="DU306" s="3"/>
      <c r="DV306" s="3"/>
      <c r="DW306" s="3"/>
      <c r="DX306" s="3"/>
      <c r="DY306" s="3"/>
      <c r="DZ306" s="3"/>
      <c r="EA306" s="3"/>
      <c r="EB306" s="3"/>
      <c r="EC306" s="3"/>
      <c r="ED306" s="3"/>
      <c r="EE306" s="3"/>
      <c r="EF306" s="3"/>
      <c r="EG306" s="3"/>
      <c r="EH306" s="3"/>
      <c r="EI306" s="3"/>
      <c r="EJ306" s="3"/>
      <c r="EK306" s="3"/>
      <c r="EL306" s="3"/>
      <c r="EM306" s="3"/>
      <c r="EN306" s="3"/>
      <c r="EO306" s="3"/>
      <c r="EP306" s="3"/>
      <c r="EQ306" s="3"/>
      <c r="ER306" s="3"/>
      <c r="ES306" s="3"/>
      <c r="ET306" s="3"/>
      <c r="EU306" s="3"/>
      <c r="EV306" s="3"/>
      <c r="EW306" s="3"/>
      <c r="EX306" s="3"/>
      <c r="EY306" s="3"/>
      <c r="EZ306" s="3"/>
      <c r="FA306" s="3"/>
      <c r="FB306" s="3"/>
      <c r="FC306" s="3"/>
      <c r="FD306" s="3"/>
      <c r="FE306" s="3"/>
      <c r="FF306" s="3"/>
      <c r="FG306" s="3"/>
      <c r="FH306" s="3"/>
      <c r="FI306" s="3"/>
      <c r="FJ306" s="3"/>
      <c r="FK306" s="3"/>
      <c r="FL306" s="3"/>
      <c r="FM306" s="3"/>
      <c r="FN306" s="3"/>
      <c r="FO306" s="3"/>
      <c r="FP306" s="3"/>
      <c r="FQ306" s="3"/>
      <c r="FR306" s="3"/>
      <c r="FS306" s="3"/>
      <c r="FT306" s="3"/>
      <c r="FU306" s="3"/>
      <c r="FV306" s="3"/>
      <c r="FW306" s="3"/>
      <c r="FX306" s="3"/>
      <c r="FY306" s="3"/>
      <c r="FZ306" s="3"/>
      <c r="GA306" s="3"/>
      <c r="GB306" s="3"/>
      <c r="GC306" s="3"/>
      <c r="GD306" s="3"/>
      <c r="GE306" s="3"/>
      <c r="GF306" s="3"/>
      <c r="GG306" s="3"/>
      <c r="GH306" s="3"/>
      <c r="GI306" s="3"/>
      <c r="GJ306" s="3"/>
      <c r="GK306" s="3"/>
      <c r="GL306" s="3"/>
      <c r="GM306" s="3"/>
      <c r="GN306" s="3"/>
      <c r="GO306" s="3"/>
      <c r="GP306" s="3"/>
      <c r="GQ306" s="3"/>
      <c r="GR306" s="3"/>
      <c r="GS306" s="3"/>
    </row>
  </sheetData>
  <sheetProtection algorithmName="SHA-512" hashValue="6GfoCTJSm0XtmxrxCIlDjyC5nYFpjwFPlx2aZT/fenrSxlQD2sjdvabzUPsJsIcmKgfpxssCfezXLGHV4hBosg==" saltValue="DpQx/xCWXhV/I02cKS9mtQ==" spinCount="100000" sheet="1" formatColumns="0" formatRows="0" insertRows="0" insertHyperlinks="0" selectLockedCells="1"/>
  <mergeCells count="1">
    <mergeCell ref="A1:D1"/>
  </mergeCells>
  <conditionalFormatting sqref="L7:AE7 Z7:AA17 L8:M8 A7:K99 O8:AE99 L9:N99">
    <cfRule type="expression" dxfId="2" priority="1">
      <formula>$W7="ineligible"</formula>
    </cfRule>
  </conditionalFormatting>
  <conditionalFormatting sqref="N7">
    <cfRule type="expression" dxfId="1" priority="3">
      <formula>$W8="ineligible"</formula>
    </cfRule>
  </conditionalFormatting>
  <dataValidations count="4">
    <dataValidation type="whole" allowBlank="1" showInputMessage="1" showErrorMessage="1" promptTitle="Facility FEIN" prompt="This number should match the FEIN that you entered into your Submittable application.  " sqref="B4" xr:uid="{40F2D6C9-119B-4988-A08A-C715CDFBE26D}">
      <formula1>100000000</formula1>
      <formula2>999999999</formula2>
    </dataValidation>
    <dataValidation type="decimal" operator="greaterThanOrEqual" allowBlank="1" showInputMessage="1" showErrorMessage="1" errorTitle="Invalid Entry" error="Enter a dollar value greater than $0.00" sqref="F7:L99" xr:uid="{421B9DF0-3E5B-4369-9F82-15BE2AFF94A1}">
      <formula1>0</formula1>
    </dataValidation>
    <dataValidation allowBlank="1" showInputMessage="1" showErrorMessage="1" promptTitle="Company Contribution" prompt="How much the company pays up- front for the employee to obtain the credential (in dollars)." sqref="L6" xr:uid="{121D8D2A-792A-4481-9F77-8B68FBF7B376}"/>
    <dataValidation type="decimal" operator="greaterThan" allowBlank="1" showInputMessage="1" showErrorMessage="1" errorTitle="Invalid Entry" error="Enter a dollar value greater than $0.00" sqref="M7:N99" xr:uid="{1A2808B9-B1F5-4ACF-A6FE-5CE67C5CCB2C}">
      <formula1>0</formula1>
    </dataValidation>
  </dataValidations>
  <pageMargins left="0.7" right="0.7" top="0.75" bottom="0.75" header="0.3" footer="0.3"/>
  <pageSetup scale="13" fitToWidth="0" orientation="portrait" horizontalDpi="1200" verticalDpi="1200" r:id="rId1"/>
  <ignoredErrors>
    <ignoredError sqref="U7 Q7 O7:P7" calculatedColumn="1"/>
    <ignoredError sqref="O1:V1" evalError="1"/>
  </ignoredErrors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Facility County" prompt="Please select the county where your main Missouri campus is located.  For questions, contact Sarah Brockes-Miller at 573-526-1649 or sarah.brockes-miller@ded.mo.gov. " xr:uid="{D087B92F-C3E8-405E-A097-6FCC20A0089A}">
          <x14:formula1>
            <xm:f>'Conversions by County'!$B$2:$B$116</xm:f>
          </x14:formula1>
          <xm:sqref>B5</xm:sqref>
        </x14:dataValidation>
        <x14:dataValidation type="list" allowBlank="1" showInputMessage="1" showErrorMessage="1" xr:uid="{813DD83B-77C8-4532-A08E-43AA9467B44C}">
          <x14:formula1>
            <xm:f>List!$C$1:$C$3</xm:f>
          </x14:formula1>
          <xm:sqref>W7:W99</xm:sqref>
        </x14:dataValidation>
        <x14:dataValidation type="list" showInputMessage="1" showErrorMessage="1" xr:uid="{D8FAE157-A962-404A-843F-9B3ED1652604}">
          <x14:formula1>
            <xm:f>List!$E$1:$E$4</xm:f>
          </x14:formula1>
          <xm:sqref>X7:X99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74563-1C64-4ADC-B5FA-8446E5732E9F}">
  <sheetPr codeName="Sheet1">
    <tabColor rgb="FFFFFF00"/>
  </sheetPr>
  <dimension ref="A1:G27"/>
  <sheetViews>
    <sheetView showGridLines="0" zoomScale="90" zoomScaleNormal="90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B14" sqref="B14"/>
    </sheetView>
  </sheetViews>
  <sheetFormatPr defaultRowHeight="15"/>
  <cols>
    <col min="1" max="1" width="80.140625" style="13" customWidth="1"/>
    <col min="2" max="3" width="13.140625" style="15" customWidth="1"/>
    <col min="4" max="4" width="15.7109375" style="14" customWidth="1"/>
    <col min="5" max="6" width="13.140625" customWidth="1"/>
    <col min="7" max="7" width="15.7109375" customWidth="1"/>
  </cols>
  <sheetData>
    <row r="1" spans="1:7" ht="18.75" thickBot="1">
      <c r="A1" s="17"/>
      <c r="B1" s="188" t="s">
        <v>178</v>
      </c>
      <c r="C1" s="189"/>
      <c r="D1" s="190"/>
      <c r="E1" s="191" t="s">
        <v>166</v>
      </c>
      <c r="F1" s="192"/>
      <c r="G1" s="193"/>
    </row>
    <row r="2" spans="1:7" ht="16.5" thickBot="1">
      <c r="A2" s="16"/>
      <c r="B2" s="105" t="s">
        <v>1</v>
      </c>
      <c r="C2" s="106" t="s">
        <v>169</v>
      </c>
      <c r="D2" s="107" t="s">
        <v>183</v>
      </c>
      <c r="E2" s="105" t="s">
        <v>1</v>
      </c>
      <c r="F2" s="106" t="s">
        <v>169</v>
      </c>
      <c r="G2" s="107" t="s">
        <v>183</v>
      </c>
    </row>
    <row r="3" spans="1:7" ht="15.75">
      <c r="A3" s="21" t="s">
        <v>0</v>
      </c>
      <c r="B3" s="39"/>
      <c r="C3" s="40"/>
      <c r="D3" s="26" t="str">
        <f>'Verification Form'!$AA7</f>
        <v/>
      </c>
      <c r="E3" s="39"/>
      <c r="F3" s="40"/>
      <c r="G3" s="26" t="str">
        <f>'Verification Form'!$AA7</f>
        <v/>
      </c>
    </row>
    <row r="4" spans="1:7" ht="15.75">
      <c r="A4" s="21" t="s">
        <v>5</v>
      </c>
      <c r="B4" s="41"/>
      <c r="C4" s="42"/>
      <c r="D4" s="27" t="str">
        <f>'Verification Form'!$AB7</f>
        <v/>
      </c>
      <c r="E4" s="41"/>
      <c r="F4" s="42"/>
      <c r="G4" s="27" t="str">
        <f>'Verification Form'!$AB7</f>
        <v/>
      </c>
    </row>
    <row r="5" spans="1:7" ht="15.75">
      <c r="A5" s="21" t="s">
        <v>6</v>
      </c>
      <c r="B5" s="41"/>
      <c r="C5" s="42"/>
      <c r="D5" s="27" t="str">
        <f>'Verification Form'!$AC7</f>
        <v/>
      </c>
      <c r="E5" s="41"/>
      <c r="F5" s="42"/>
      <c r="G5" s="27" t="str">
        <f>'Verification Form'!$AC7</f>
        <v/>
      </c>
    </row>
    <row r="6" spans="1:7" ht="15.75">
      <c r="A6" s="21" t="s">
        <v>177</v>
      </c>
      <c r="B6" s="41"/>
      <c r="C6" s="28">
        <f>COUNTA(_xlfn.UNIQUE(VerificationForm[Unique Trainee ID]))-1</f>
        <v>0</v>
      </c>
      <c r="D6" s="27"/>
      <c r="E6" s="43"/>
      <c r="F6" s="28" cm="1">
        <f t="array" ref="F6">COUNTA(_xlfn.UNIQUE(_xlfn._xlws.FILTER(VerificationForm[Unique Trainee ID],VerificationForm[Eligibility]=List!$C$1)))-1</f>
        <v>0</v>
      </c>
      <c r="G6" s="29"/>
    </row>
    <row r="7" spans="1:7" ht="15.75">
      <c r="A7" s="21" t="s">
        <v>164</v>
      </c>
      <c r="B7" s="41"/>
      <c r="C7" s="30">
        <f>COUNTA(_xlfn.UNIQUE(VerificationForm[Name of Credential
(no abbreviations)]))-1</f>
        <v>0</v>
      </c>
      <c r="D7" s="27"/>
      <c r="E7" s="43"/>
      <c r="F7" s="31" cm="1">
        <f t="array" ref="F7">COUNTA(_xlfn.UNIQUE(_xlfn._xlws.FILTER(VerificationForm[Name of Credential
(no abbreviations)],VerificationForm[Eligibility]=List!$C$1)))-1</f>
        <v>0</v>
      </c>
      <c r="G7" s="29"/>
    </row>
    <row r="8" spans="1:7" ht="15.75">
      <c r="A8" s="21" t="s">
        <v>165</v>
      </c>
      <c r="B8" s="41"/>
      <c r="C8" s="28">
        <f>COUNTA(_xlfn.UNIQUE(VerificationForm[Employee Full Name]))-1</f>
        <v>0</v>
      </c>
      <c r="D8" s="27"/>
      <c r="E8" s="43"/>
      <c r="F8" s="28" cm="1">
        <f t="array" ref="F8">COUNTA(_xlfn.UNIQUE(_xlfn._xlws.FILTER(VerificationForm[Employee Full Name],VerificationForm[Eligibility]=List!$C$1)))-1</f>
        <v>0</v>
      </c>
      <c r="G8" s="29"/>
    </row>
    <row r="9" spans="1:7" ht="15.75">
      <c r="A9" s="22" t="s">
        <v>170</v>
      </c>
      <c r="B9" s="32" t="e">
        <f>AVERAGE(VerificationForm[Certification Fee
(if applicable)])</f>
        <v>#DIV/0!</v>
      </c>
      <c r="C9" s="33">
        <f>SUM(VerificationForm[Certification Fee
(if applicable)])</f>
        <v>0</v>
      </c>
      <c r="D9" s="27"/>
      <c r="E9" s="32" t="e">
        <f>AVERAGEIFS(VerificationForm[Certification Fee
(if applicable)],VerificationForm[Eligibility],List!$C$1)</f>
        <v>#DIV/0!</v>
      </c>
      <c r="F9" s="33">
        <f>SUMIFS(VerificationForm[Certification Fee
(if applicable)],VerificationForm[Eligibility],List!$C$1)</f>
        <v>0</v>
      </c>
      <c r="G9" s="29"/>
    </row>
    <row r="10" spans="1:7" ht="15.75">
      <c r="A10" s="22" t="s">
        <v>168</v>
      </c>
      <c r="B10" s="32" t="e">
        <f>AVERAGE(VerificationForm[Lab Fees
(if applicable)])</f>
        <v>#DIV/0!</v>
      </c>
      <c r="C10" s="33">
        <f>SUM(VerificationForm[Lab Fees
(if applicable)])</f>
        <v>0</v>
      </c>
      <c r="D10" s="27"/>
      <c r="E10" s="32" t="e">
        <f>AVERAGEIFS(VerificationForm[Lab Fees
(if applicable)],VerificationForm[Eligibility],List!$C$1)</f>
        <v>#DIV/0!</v>
      </c>
      <c r="F10" s="33">
        <f>SUMIFS(VerificationForm[Lab Fees
(if applicable)],VerificationForm[Eligibility],List!$C$1)</f>
        <v>0</v>
      </c>
      <c r="G10" s="29"/>
    </row>
    <row r="11" spans="1:7" ht="15.75">
      <c r="A11" s="22" t="s">
        <v>171</v>
      </c>
      <c r="B11" s="32" t="e">
        <f>AVERAGE(VerificationForm[Instruction Fees
(if applicable)])</f>
        <v>#DIV/0!</v>
      </c>
      <c r="C11" s="33">
        <f>SUM(VerificationForm[Instruction Fees
(if applicable)])</f>
        <v>0</v>
      </c>
      <c r="D11" s="27"/>
      <c r="E11" s="32" t="e">
        <f>AVERAGEIFS(VerificationForm[Instruction Fees
(if applicable)],VerificationForm[Eligibility],List!$C$1)</f>
        <v>#DIV/0!</v>
      </c>
      <c r="F11" s="33">
        <f>SUMIFS(VerificationForm[Instruction Fees
(if applicable)],VerificationForm[Eligibility],List!$C$1)</f>
        <v>0</v>
      </c>
      <c r="G11" s="29"/>
    </row>
    <row r="12" spans="1:7" ht="15.75">
      <c r="A12" s="22" t="s">
        <v>172</v>
      </c>
      <c r="B12" s="32" t="e">
        <f>AVERAGE(VerificationForm[Tuition Fees
(if applicable)])</f>
        <v>#DIV/0!</v>
      </c>
      <c r="C12" s="33">
        <f>SUM(VerificationForm[Tuition Fees
(if applicable)])</f>
        <v>0</v>
      </c>
      <c r="D12" s="27"/>
      <c r="E12" s="32" t="e">
        <f>AVERAGEIFS(VerificationForm[Tuition Fees
(if applicable)],VerificationForm[Eligibility],List!$C$1)</f>
        <v>#DIV/0!</v>
      </c>
      <c r="F12" s="33">
        <f>SUMIFS(VerificationForm[Tuition Fees
(if applicable)],VerificationForm[Eligibility],List!$C$1)</f>
        <v>0</v>
      </c>
      <c r="G12" s="29"/>
    </row>
    <row r="13" spans="1:7" ht="15.75">
      <c r="A13" s="22" t="s">
        <v>173</v>
      </c>
      <c r="B13" s="32" t="e">
        <f>AVERAGE(VerificationForm[Textbooks/ Manuals Fees
(if applicable)])</f>
        <v>#DIV/0!</v>
      </c>
      <c r="C13" s="33">
        <f>SUM(VerificationForm[Textbooks/ Manuals Fees
(if applicable)])</f>
        <v>0</v>
      </c>
      <c r="D13" s="27"/>
      <c r="E13" s="32" t="e">
        <f>AVERAGEIFS(VerificationForm[Textbooks/ Manuals Fees
(if applicable)],VerificationForm[Eligibility],List!$C$1)</f>
        <v>#DIV/0!</v>
      </c>
      <c r="F13" s="33">
        <f>SUMIFS(VerificationForm[Textbooks/ Manuals Fees
(if applicable)],VerificationForm[Eligibility],List!$C$1)</f>
        <v>0</v>
      </c>
      <c r="G13" s="29"/>
    </row>
    <row r="14" spans="1:7" ht="15.75">
      <c r="A14" s="23" t="s">
        <v>158</v>
      </c>
      <c r="B14" s="32">
        <f>AVERAGE(VerificationForm[Total Cost])</f>
        <v>0</v>
      </c>
      <c r="C14" s="33">
        <f>SUM(VerificationForm[Total Cost])</f>
        <v>0</v>
      </c>
      <c r="D14" s="27"/>
      <c r="E14" s="32" t="e">
        <f>AVERAGEIFS(VerificationForm[Total Cost],VerificationForm[Eligibility],List!$C$1)</f>
        <v>#DIV/0!</v>
      </c>
      <c r="F14" s="33">
        <f>SUMIFS(VerificationForm[Total Cost],VerificationForm[Eligibility],List!$C$1)</f>
        <v>0</v>
      </c>
      <c r="G14" s="29"/>
    </row>
    <row r="15" spans="1:7" ht="15.75">
      <c r="A15" s="23" t="s">
        <v>159</v>
      </c>
      <c r="B15" s="32" t="e">
        <f>AVERAGE(VerificationForm[Dollar Amount the Company Will Pay From Column K (Total Cost), Prior to Any Potential Reimbursement])</f>
        <v>#DIV/0!</v>
      </c>
      <c r="C15" s="33">
        <f>SUM(VerificationForm[Dollar Amount the Company Will Pay From Column K (Total Cost), Prior to Any Potential Reimbursement])</f>
        <v>0</v>
      </c>
      <c r="D15" s="27"/>
      <c r="E15" s="32" t="e">
        <f>AVERAGEIFS(VerificationForm[Dollar Amount the Company Will Pay From Column K (Total Cost), Prior to Any Potential Reimbursement],VerificationForm[Eligibility],List!$C$1)</f>
        <v>#DIV/0!</v>
      </c>
      <c r="F15" s="33">
        <f>SUMIFS(VerificationForm[Dollar Amount the Company Will Pay From Column K (Total Cost), Prior to Any Potential Reimbursement],VerificationForm[Eligibility],List!$C$1)</f>
        <v>0</v>
      </c>
      <c r="G15" s="29"/>
    </row>
    <row r="16" spans="1:7" ht="15.75">
      <c r="A16" s="23" t="s">
        <v>154</v>
      </c>
      <c r="B16" s="34" t="e">
        <f>AVERAGE(VerificationForm[% of Company Contribution])</f>
        <v>#DIV/0!</v>
      </c>
      <c r="C16" s="37"/>
      <c r="D16" s="27"/>
      <c r="E16" s="34" t="e">
        <f>AVERAGEIFS(VerificationForm[% of Company Contribution Score],VerificationForm[Eligibility],List!$C$1)</f>
        <v>#DIV/0!</v>
      </c>
      <c r="F16" s="37"/>
      <c r="G16" s="29"/>
    </row>
    <row r="17" spans="1:7" ht="15.75">
      <c r="A17" s="22" t="s">
        <v>157</v>
      </c>
      <c r="B17" s="32" t="e">
        <f>AVERAGE(VerificationForm[Employee Current Hourly Wage])</f>
        <v>#DIV/0!</v>
      </c>
      <c r="C17" s="37"/>
      <c r="D17" s="27"/>
      <c r="E17" s="32" t="e">
        <f>AVERAGEIFS(VerificationForm[Employee Current Hourly Wage],VerificationForm[Eligibility],List!$C$1)</f>
        <v>#DIV/0!</v>
      </c>
      <c r="F17" s="37"/>
      <c r="G17" s="29"/>
    </row>
    <row r="18" spans="1:7" ht="15.75">
      <c r="A18" s="22" t="s">
        <v>9</v>
      </c>
      <c r="B18" s="32" t="e">
        <f>AVERAGE(VerificationForm[Pledged Post-Credential Employee Hourly Wage])</f>
        <v>#DIV/0!</v>
      </c>
      <c r="C18" s="37"/>
      <c r="D18" s="27"/>
      <c r="E18" s="32" t="e">
        <f>AVERAGEIFS(VerificationForm[Pledged Post-Credential Employee Hourly Wage],VerificationForm[Eligibility],List!$C$1)</f>
        <v>#DIV/0!</v>
      </c>
      <c r="F18" s="37"/>
      <c r="G18" s="29"/>
    </row>
    <row r="19" spans="1:7" ht="15.75">
      <c r="A19" s="21" t="s">
        <v>10</v>
      </c>
      <c r="B19" s="32" t="e">
        <f>AVERAGE(VerificationForm[Pledged Wage Increase ($)])</f>
        <v>#DIV/0!</v>
      </c>
      <c r="C19" s="37"/>
      <c r="D19" s="27"/>
      <c r="E19" s="32" t="e">
        <f>AVERAGEIFS(VerificationForm[Pledged Wage Increase ($)],VerificationForm[Eligibility],List!$C$1)</f>
        <v>#DIV/0!</v>
      </c>
      <c r="F19" s="37"/>
      <c r="G19" s="29"/>
    </row>
    <row r="20" spans="1:7" ht="15.75">
      <c r="A20" s="21" t="s">
        <v>11</v>
      </c>
      <c r="B20" s="34" t="e">
        <f>AVERAGE(VerificationForm[Pledged Wage Increase (%)])</f>
        <v>#DIV/0!</v>
      </c>
      <c r="C20" s="37"/>
      <c r="D20" s="27"/>
      <c r="E20" s="34" t="e">
        <f>AVERAGEIFS(VerificationForm[Pledged Wage Increase (%)],VerificationForm[Eligibility],List!$C$1)</f>
        <v>#DIV/0!</v>
      </c>
      <c r="F20" s="37"/>
      <c r="G20" s="29"/>
    </row>
    <row r="21" spans="1:7" ht="15.75">
      <c r="A21" s="21" t="s">
        <v>14</v>
      </c>
      <c r="B21" s="24" t="e">
        <f>AVERAGE(VerificationForm[County Economic Distress Score])</f>
        <v>#DIV/0!</v>
      </c>
      <c r="C21" s="37"/>
      <c r="D21" s="27"/>
      <c r="E21" s="24" t="e">
        <f>AVERAGEIFS(VerificationForm[County Economic Distress Score],VerificationForm[Eligibility],List!$C$1)</f>
        <v>#DIV/0!</v>
      </c>
      <c r="F21" s="37"/>
      <c r="G21" s="29"/>
    </row>
    <row r="22" spans="1:7" ht="15.75">
      <c r="A22" s="21" t="s">
        <v>15</v>
      </c>
      <c r="B22" s="24" t="e">
        <f>AVERAGE(VerificationForm[% of Company Contribution Score])</f>
        <v>#DIV/0!</v>
      </c>
      <c r="C22" s="37"/>
      <c r="D22" s="27"/>
      <c r="E22" s="24" t="e">
        <f>AVERAGEIFS(VerificationForm[% of Company Contribution Score],VerificationForm[Eligibility],List!$C$1)</f>
        <v>#DIV/0!</v>
      </c>
      <c r="F22" s="37"/>
      <c r="G22" s="29"/>
    </row>
    <row r="23" spans="1:7" ht="15.75">
      <c r="A23" s="21" t="s">
        <v>16</v>
      </c>
      <c r="B23" s="24" t="e">
        <f>AVERAGE(VerificationForm[Wage Increase to Training Cost Score])</f>
        <v>#DIV/0!</v>
      </c>
      <c r="C23" s="37"/>
      <c r="D23" s="27"/>
      <c r="E23" s="24" t="e">
        <f>AVERAGEIFS(VerificationForm[Wage Increase to Training Cost Score],VerificationForm[Eligibility],List!$C$1)</f>
        <v>#DIV/0!</v>
      </c>
      <c r="F23" s="37"/>
      <c r="G23" s="29"/>
    </row>
    <row r="24" spans="1:7" ht="15.75">
      <c r="A24" s="21" t="s">
        <v>17</v>
      </c>
      <c r="B24" s="24" t="e">
        <f>AVERAGE(VerificationForm[Total Score])</f>
        <v>#DIV/0!</v>
      </c>
      <c r="C24" s="37"/>
      <c r="D24" s="27"/>
      <c r="E24" s="24" t="e">
        <f>AVERAGEIFS(VerificationForm[Total Score],VerificationForm[Eligibility],List!$C$1)</f>
        <v>#DIV/0!</v>
      </c>
      <c r="F24" s="37"/>
      <c r="G24" s="29"/>
    </row>
    <row r="25" spans="1:7" ht="15.75">
      <c r="A25" s="21" t="s">
        <v>188</v>
      </c>
      <c r="B25" s="24">
        <f>COUNTIFS(VerificationForm[Category],List!$E$1)</f>
        <v>0</v>
      </c>
      <c r="C25" s="37"/>
      <c r="D25" s="27"/>
      <c r="E25" s="24">
        <f>COUNTIFS(VerificationForm[Category],List!$E$1,VerificationForm[Eligibility],List!$C$1)</f>
        <v>0</v>
      </c>
      <c r="F25" s="37"/>
      <c r="G25" s="29"/>
    </row>
    <row r="26" spans="1:7" ht="15.75">
      <c r="A26" s="21" t="s">
        <v>189</v>
      </c>
      <c r="B26" s="24">
        <f>COUNTIFS(VerificationForm[Category],List!$E$2)</f>
        <v>0</v>
      </c>
      <c r="C26" s="37"/>
      <c r="D26" s="27"/>
      <c r="E26" s="24">
        <f>COUNTIFS(VerificationForm[Category],List!$E$2,VerificationForm[Eligibility],List!$C$1)</f>
        <v>0</v>
      </c>
      <c r="F26" s="37"/>
      <c r="G26" s="29"/>
    </row>
    <row r="27" spans="1:7" ht="16.5" thickBot="1">
      <c r="A27" s="21" t="s">
        <v>190</v>
      </c>
      <c r="B27" s="25">
        <f>COUNTIFS(VerificationForm[Category],List!$E$3)</f>
        <v>0</v>
      </c>
      <c r="C27" s="38"/>
      <c r="D27" s="35"/>
      <c r="E27" s="25">
        <f>COUNTIFS(VerificationForm[Category],List!$E$3,VerificationForm[Eligibility],List!$C$1)</f>
        <v>0</v>
      </c>
      <c r="F27" s="38"/>
      <c r="G27" s="36"/>
    </row>
  </sheetData>
  <sheetProtection algorithmName="SHA-512" hashValue="Rhf3yI0VaM5BiLmcbqGNvmzFzwwe0CtaHFxwmCYqn/LVxLxGswzVgaBqzHRYf0Yvp9++WwJN5QOXAwBQOU4ReQ==" saltValue="9SswQi8vN6DGIZTlWlhFVg==" spinCount="100000" sheet="1" objects="1" scenarios="1" selectLockedCells="1"/>
  <mergeCells count="2">
    <mergeCell ref="B1:D1"/>
    <mergeCell ref="E1:G1"/>
  </mergeCells>
  <pageMargins left="0.7" right="0.7" top="0.75" bottom="0.75" header="0.3" footer="0.3"/>
  <ignoredErrors>
    <ignoredError sqref="C7" formula="1"/>
    <ignoredError sqref="B9:E13 B22:E24 B17:E20 C16:D16 B21:E21 B15:E15 C14:E14" evalError="1"/>
  </ignoredErrors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7F9704-073F-4866-BAD8-5EA8A0E15B48}">
  <sheetPr codeName="Sheet5">
    <tabColor rgb="FFFFFF00"/>
  </sheetPr>
  <dimension ref="A1:AE200"/>
  <sheetViews>
    <sheetView workbookViewId="0">
      <pane ySplit="1" topLeftCell="A2" activePane="bottomLeft" state="frozen"/>
      <selection pane="bottomLeft"/>
    </sheetView>
  </sheetViews>
  <sheetFormatPr defaultColWidth="9.140625" defaultRowHeight="15"/>
  <cols>
    <col min="1" max="2" width="9.140625" style="123"/>
    <col min="3" max="5" width="9.140625" style="124"/>
    <col min="6" max="10" width="9.140625" style="123"/>
    <col min="11" max="11" width="9.140625" style="125"/>
    <col min="12" max="31" width="9.140625" style="123"/>
    <col min="32" max="16384" width="9.140625" style="122"/>
  </cols>
  <sheetData>
    <row r="1" spans="1:31" ht="210">
      <c r="A1" s="55" t="str">
        <f>VerificationForm[[#Headers],[Employee First Name]]</f>
        <v>Employee First Name</v>
      </c>
      <c r="B1" s="55" t="str">
        <f>VerificationForm[[#Headers],[Employee Last Name]]</f>
        <v>Employee Last Name</v>
      </c>
      <c r="C1" s="56" t="str">
        <f>VerificationForm[[#Headers],[Name of Credential
(no abbreviations)]]</f>
        <v>Name of Credential
(no abbreviations)</v>
      </c>
      <c r="D1" s="56" t="str">
        <f>VerificationForm[[#Headers],[Relevant Authority Issuing Credential ]]</f>
        <v xml:space="preserve">Relevant Authority Issuing Credential </v>
      </c>
      <c r="E1" s="56" t="str">
        <f>VerificationForm[[#Headers],[Website for Relevant Authority Issuing Credential]]</f>
        <v>Website for Relevant Authority Issuing Credential</v>
      </c>
      <c r="F1" s="55" t="str">
        <f>VerificationForm[[#Headers],[Certification Fee
(if applicable)]]</f>
        <v>Certification Fee
(if applicable)</v>
      </c>
      <c r="G1" s="55" t="str">
        <f>VerificationForm[[#Headers],[Lab Fees
(if applicable)]]</f>
        <v>Lab Fees
(if applicable)</v>
      </c>
      <c r="H1" s="55" t="str">
        <f>VerificationForm[[#Headers],[Instruction Fees
(if applicable)]]</f>
        <v>Instruction Fees
(if applicable)</v>
      </c>
      <c r="I1" s="55" t="str">
        <f>VerificationForm[[#Headers],[Tuition Fees
(if applicable)]]</f>
        <v>Tuition Fees
(if applicable)</v>
      </c>
      <c r="J1" s="55" t="str">
        <f>VerificationForm[[#Headers],[Textbooks/ Manuals Fees
(if applicable)]]</f>
        <v>Textbooks/ Manuals Fees
(if applicable)</v>
      </c>
      <c r="K1" s="57" t="str">
        <f>VerificationForm[[#Headers],[Total Cost]]</f>
        <v>Total Cost</v>
      </c>
      <c r="L1" s="55" t="str">
        <f>VerificationForm[[#Headers],[Dollar Amount the Company Will Pay From Column K (Total Cost), Prior to Any Potential Reimbursement]]</f>
        <v>Dollar Amount the Company Will Pay From Column K (Total Cost), Prior to Any Potential Reimbursement</v>
      </c>
      <c r="M1" s="55" t="str">
        <f>VerificationForm[[#Headers],[Employee Current Hourly Wage]]</f>
        <v>Employee Current Hourly Wage</v>
      </c>
      <c r="N1" s="55" t="str">
        <f>VerificationForm[[#Headers],[Pledged Post-Credential Employee Hourly Wage]]</f>
        <v>Pledged Post-Credential Employee Hourly Wage</v>
      </c>
      <c r="O1" s="55" t="str">
        <f>VerificationForm[[#Headers],[Pledged Wage Increase ($)]]</f>
        <v>Pledged Wage Increase ($)</v>
      </c>
      <c r="P1" s="55" t="str">
        <f>VerificationForm[[#Headers],[Pledged Wage Increase (%)]]</f>
        <v>Pledged Wage Increase (%)</v>
      </c>
      <c r="Q1" s="55" t="str">
        <f>VerificationForm[[#Headers],[% of Company Contribution]]</f>
        <v>% of Company Contribution</v>
      </c>
      <c r="R1" s="55" t="str">
        <f>VerificationForm[[#Headers],[DED Region]]</f>
        <v>DED Region</v>
      </c>
      <c r="S1" s="55" t="str">
        <f>VerificationForm[[#Headers],[County Economic Distress Score]]</f>
        <v>County Economic Distress Score</v>
      </c>
      <c r="T1" s="55" t="str">
        <f>VerificationForm[[#Headers],[% of Company Contribution Score]]</f>
        <v>% of Company Contribution Score</v>
      </c>
      <c r="U1" s="55" t="str">
        <f>VerificationForm[[#Headers],[Wage Increase to Training Cost Score]]</f>
        <v>Wage Increase to Training Cost Score</v>
      </c>
      <c r="V1" s="55" t="str">
        <f>VerificationForm[[#Headers],[Total Score]]</f>
        <v>Total Score</v>
      </c>
      <c r="W1" s="55" t="str">
        <f>VerificationForm[[#Headers],[Eligibility]]</f>
        <v>Eligibility</v>
      </c>
      <c r="X1" s="55" t="str">
        <f>VerificationForm[[#Headers],[Category]]</f>
        <v>Category</v>
      </c>
      <c r="Y1" s="55" t="str">
        <f>VerificationForm[[#Headers],[Reviewer Comments]]</f>
        <v>Reviewer Comments</v>
      </c>
      <c r="Z1" s="55" t="str">
        <f>VerificationForm[[#Headers],[Application Date]]</f>
        <v>Application Date</v>
      </c>
      <c r="AA1" s="55" t="str">
        <f>VerificationForm[[#Headers],[Company Name]]</f>
        <v>Company Name</v>
      </c>
      <c r="AB1" s="55" t="str">
        <f>VerificationForm[[#Headers],[Company Facility FEIN ]]</f>
        <v xml:space="preserve">Company Facility FEIN </v>
      </c>
      <c r="AC1" s="55" t="str">
        <f>VerificationForm[[#Headers],[Company Facility County]]</f>
        <v>Company Facility County</v>
      </c>
      <c r="AD1" s="55" t="str">
        <f>VerificationForm[[#Headers],[Employee Full Name]]</f>
        <v>Employee Full Name</v>
      </c>
      <c r="AE1" s="55" t="str">
        <f>VerificationForm[[#Headers],[Unique Trainee ID]]</f>
        <v>Unique Trainee ID</v>
      </c>
    </row>
    <row r="2" spans="1:31">
      <c r="A2" s="58">
        <f>'Verification Form'!A7</f>
        <v>0</v>
      </c>
      <c r="B2" s="58">
        <f>'Verification Form'!B7</f>
        <v>0</v>
      </c>
      <c r="C2" s="59">
        <f>'Verification Form'!C7</f>
        <v>0</v>
      </c>
      <c r="D2" s="59">
        <f>'Verification Form'!D7</f>
        <v>0</v>
      </c>
      <c r="E2" s="60">
        <f>'Verification Form'!E7</f>
        <v>0</v>
      </c>
      <c r="F2" s="61">
        <f>'Verification Form'!F7</f>
        <v>0</v>
      </c>
      <c r="G2" s="61">
        <f>'Verification Form'!G7</f>
        <v>0</v>
      </c>
      <c r="H2" s="61">
        <f>'Verification Form'!H7</f>
        <v>0</v>
      </c>
      <c r="I2" s="61">
        <f>'Verification Form'!I7</f>
        <v>0</v>
      </c>
      <c r="J2" s="61">
        <f>'Verification Form'!J7</f>
        <v>0</v>
      </c>
      <c r="K2" s="62">
        <f>'Verification Form'!K7</f>
        <v>0</v>
      </c>
      <c r="L2" s="61">
        <f>'Verification Form'!L7</f>
        <v>0</v>
      </c>
      <c r="M2" s="61">
        <f>'Verification Form'!M7</f>
        <v>0</v>
      </c>
      <c r="N2" s="63">
        <f>'Verification Form'!N7</f>
        <v>0</v>
      </c>
      <c r="O2" s="64" t="str">
        <f>'Verification Form'!O7</f>
        <v/>
      </c>
      <c r="P2" s="65" t="str">
        <f>'Verification Form'!P7</f>
        <v/>
      </c>
      <c r="Q2" s="65" t="str">
        <f>'Verification Form'!Q7</f>
        <v/>
      </c>
      <c r="R2" s="66" t="str">
        <f>'Verification Form'!R7</f>
        <v/>
      </c>
      <c r="S2" s="66" t="str">
        <f>'Verification Form'!S7</f>
        <v/>
      </c>
      <c r="T2" s="66" t="str">
        <f>'Verification Form'!T7</f>
        <v/>
      </c>
      <c r="U2" s="67" t="str">
        <f>'Verification Form'!U7</f>
        <v/>
      </c>
      <c r="V2" s="68" t="str">
        <f>'Verification Form'!V7</f>
        <v/>
      </c>
      <c r="W2" s="69">
        <f>'Verification Form'!W7</f>
        <v>0</v>
      </c>
      <c r="X2" s="69">
        <f>'Verification Form'!X7</f>
        <v>0</v>
      </c>
      <c r="Y2" s="69">
        <f>'Verification Form'!Y7</f>
        <v>0</v>
      </c>
      <c r="Z2" s="69" t="str">
        <f>'Verification Form'!Z7</f>
        <v/>
      </c>
      <c r="AA2" s="69" t="str">
        <f>'Verification Form'!AA7</f>
        <v/>
      </c>
      <c r="AB2" s="69" t="str">
        <f>'Verification Form'!AB7</f>
        <v/>
      </c>
      <c r="AC2" s="69" t="str">
        <f>'Verification Form'!AC7</f>
        <v/>
      </c>
      <c r="AD2" s="69" t="str">
        <f>'Verification Form'!AD7</f>
        <v/>
      </c>
      <c r="AE2" s="69" t="str">
        <f>'Verification Form'!AE7</f>
        <v/>
      </c>
    </row>
    <row r="3" spans="1:31">
      <c r="A3" s="58">
        <f>'Verification Form'!A8</f>
        <v>0</v>
      </c>
      <c r="B3" s="58">
        <f>'Verification Form'!B8</f>
        <v>0</v>
      </c>
      <c r="C3" s="59">
        <f>'Verification Form'!C8</f>
        <v>0</v>
      </c>
      <c r="D3" s="59">
        <f>'Verification Form'!D8</f>
        <v>0</v>
      </c>
      <c r="E3" s="60">
        <f>'Verification Form'!E8</f>
        <v>0</v>
      </c>
      <c r="F3" s="61">
        <f>'Verification Form'!F8</f>
        <v>0</v>
      </c>
      <c r="G3" s="61">
        <f>'Verification Form'!G8</f>
        <v>0</v>
      </c>
      <c r="H3" s="61">
        <f>'Verification Form'!H8</f>
        <v>0</v>
      </c>
      <c r="I3" s="61">
        <f>'Verification Form'!I8</f>
        <v>0</v>
      </c>
      <c r="J3" s="61">
        <f>'Verification Form'!J8</f>
        <v>0</v>
      </c>
      <c r="K3" s="62">
        <f>'Verification Form'!K8</f>
        <v>0</v>
      </c>
      <c r="L3" s="61">
        <f>'Verification Form'!L8</f>
        <v>0</v>
      </c>
      <c r="M3" s="61">
        <f>'Verification Form'!M8</f>
        <v>0</v>
      </c>
      <c r="N3" s="63">
        <f>'Verification Form'!N8</f>
        <v>0</v>
      </c>
      <c r="O3" s="64" t="str">
        <f>'Verification Form'!O8</f>
        <v/>
      </c>
      <c r="P3" s="65" t="str">
        <f>'Verification Form'!P8</f>
        <v/>
      </c>
      <c r="Q3" s="65" t="str">
        <f>'Verification Form'!Q8</f>
        <v/>
      </c>
      <c r="R3" s="66" t="str">
        <f>'Verification Form'!R8</f>
        <v/>
      </c>
      <c r="S3" s="66" t="str">
        <f>'Verification Form'!S8</f>
        <v/>
      </c>
      <c r="T3" s="66" t="str">
        <f>'Verification Form'!T8</f>
        <v/>
      </c>
      <c r="U3" s="67" t="str">
        <f>'Verification Form'!U8</f>
        <v/>
      </c>
      <c r="V3" s="68" t="str">
        <f>'Verification Form'!V8</f>
        <v/>
      </c>
      <c r="W3" s="69">
        <f>'Verification Form'!W8</f>
        <v>0</v>
      </c>
      <c r="X3" s="69">
        <f>'Verification Form'!X8</f>
        <v>0</v>
      </c>
      <c r="Y3" s="69">
        <f>'Verification Form'!Y8</f>
        <v>0</v>
      </c>
      <c r="Z3" s="69" t="str">
        <f>'Verification Form'!Z8</f>
        <v/>
      </c>
      <c r="AA3" s="69" t="str">
        <f>'Verification Form'!AA8</f>
        <v/>
      </c>
      <c r="AB3" s="69" t="str">
        <f>'Verification Form'!AB8</f>
        <v/>
      </c>
      <c r="AC3" s="69" t="str">
        <f>'Verification Form'!AC8</f>
        <v/>
      </c>
      <c r="AD3" s="69" t="str">
        <f>'Verification Form'!AD8</f>
        <v/>
      </c>
      <c r="AE3" s="69" t="str">
        <f>'Verification Form'!AE8</f>
        <v/>
      </c>
    </row>
    <row r="4" spans="1:31">
      <c r="A4" s="58">
        <f>'Verification Form'!A9</f>
        <v>0</v>
      </c>
      <c r="B4" s="58">
        <f>'Verification Form'!B9</f>
        <v>0</v>
      </c>
      <c r="C4" s="59">
        <f>'Verification Form'!C9</f>
        <v>0</v>
      </c>
      <c r="D4" s="59">
        <f>'Verification Form'!D9</f>
        <v>0</v>
      </c>
      <c r="E4" s="60">
        <f>'Verification Form'!E9</f>
        <v>0</v>
      </c>
      <c r="F4" s="61">
        <f>'Verification Form'!F9</f>
        <v>0</v>
      </c>
      <c r="G4" s="61">
        <f>'Verification Form'!G9</f>
        <v>0</v>
      </c>
      <c r="H4" s="61">
        <f>'Verification Form'!H9</f>
        <v>0</v>
      </c>
      <c r="I4" s="61">
        <f>'Verification Form'!I9</f>
        <v>0</v>
      </c>
      <c r="J4" s="61">
        <f>'Verification Form'!J9</f>
        <v>0</v>
      </c>
      <c r="K4" s="62">
        <f>'Verification Form'!K9</f>
        <v>0</v>
      </c>
      <c r="L4" s="61">
        <f>'Verification Form'!L9</f>
        <v>0</v>
      </c>
      <c r="M4" s="61">
        <f>'Verification Form'!M9</f>
        <v>0</v>
      </c>
      <c r="N4" s="63">
        <f>'Verification Form'!N9</f>
        <v>0</v>
      </c>
      <c r="O4" s="64" t="str">
        <f>'Verification Form'!O9</f>
        <v/>
      </c>
      <c r="P4" s="65" t="str">
        <f>'Verification Form'!P9</f>
        <v/>
      </c>
      <c r="Q4" s="65" t="str">
        <f>'Verification Form'!Q9</f>
        <v/>
      </c>
      <c r="R4" s="66" t="str">
        <f>'Verification Form'!R9</f>
        <v/>
      </c>
      <c r="S4" s="66" t="str">
        <f>'Verification Form'!S9</f>
        <v/>
      </c>
      <c r="T4" s="66" t="str">
        <f>'Verification Form'!T9</f>
        <v/>
      </c>
      <c r="U4" s="67" t="str">
        <f>'Verification Form'!U9</f>
        <v/>
      </c>
      <c r="V4" s="68" t="str">
        <f>'Verification Form'!V9</f>
        <v/>
      </c>
      <c r="W4" s="69">
        <f>'Verification Form'!W9</f>
        <v>0</v>
      </c>
      <c r="X4" s="69">
        <f>'Verification Form'!X9</f>
        <v>0</v>
      </c>
      <c r="Y4" s="69">
        <f>'Verification Form'!Y9</f>
        <v>0</v>
      </c>
      <c r="Z4" s="69" t="str">
        <f>'Verification Form'!Z9</f>
        <v/>
      </c>
      <c r="AA4" s="69" t="str">
        <f>'Verification Form'!AA9</f>
        <v/>
      </c>
      <c r="AB4" s="69" t="str">
        <f>'Verification Form'!AB9</f>
        <v/>
      </c>
      <c r="AC4" s="69" t="str">
        <f>'Verification Form'!AC9</f>
        <v/>
      </c>
      <c r="AD4" s="69" t="str">
        <f>'Verification Form'!AD9</f>
        <v/>
      </c>
      <c r="AE4" s="69" t="str">
        <f>'Verification Form'!AE9</f>
        <v/>
      </c>
    </row>
    <row r="5" spans="1:31">
      <c r="A5" s="58">
        <f>'Verification Form'!A10</f>
        <v>0</v>
      </c>
      <c r="B5" s="58">
        <f>'Verification Form'!B10</f>
        <v>0</v>
      </c>
      <c r="C5" s="59">
        <f>'Verification Form'!C10</f>
        <v>0</v>
      </c>
      <c r="D5" s="59">
        <f>'Verification Form'!D10</f>
        <v>0</v>
      </c>
      <c r="E5" s="60">
        <f>'Verification Form'!E10</f>
        <v>0</v>
      </c>
      <c r="F5" s="61">
        <f>'Verification Form'!F10</f>
        <v>0</v>
      </c>
      <c r="G5" s="61">
        <f>'Verification Form'!G10</f>
        <v>0</v>
      </c>
      <c r="H5" s="61">
        <f>'Verification Form'!H10</f>
        <v>0</v>
      </c>
      <c r="I5" s="61">
        <f>'Verification Form'!I10</f>
        <v>0</v>
      </c>
      <c r="J5" s="61">
        <f>'Verification Form'!J10</f>
        <v>0</v>
      </c>
      <c r="K5" s="62">
        <f>'Verification Form'!K10</f>
        <v>0</v>
      </c>
      <c r="L5" s="61">
        <f>'Verification Form'!L10</f>
        <v>0</v>
      </c>
      <c r="M5" s="61">
        <f>'Verification Form'!M10</f>
        <v>0</v>
      </c>
      <c r="N5" s="63">
        <f>'Verification Form'!N10</f>
        <v>0</v>
      </c>
      <c r="O5" s="64" t="str">
        <f>'Verification Form'!O10</f>
        <v/>
      </c>
      <c r="P5" s="65" t="str">
        <f>'Verification Form'!P10</f>
        <v/>
      </c>
      <c r="Q5" s="65" t="str">
        <f>'Verification Form'!Q10</f>
        <v/>
      </c>
      <c r="R5" s="66" t="str">
        <f>'Verification Form'!R10</f>
        <v/>
      </c>
      <c r="S5" s="66" t="str">
        <f>'Verification Form'!S10</f>
        <v/>
      </c>
      <c r="T5" s="66" t="str">
        <f>'Verification Form'!T10</f>
        <v/>
      </c>
      <c r="U5" s="67" t="str">
        <f>'Verification Form'!U10</f>
        <v/>
      </c>
      <c r="V5" s="68" t="str">
        <f>'Verification Form'!V10</f>
        <v/>
      </c>
      <c r="W5" s="69">
        <f>'Verification Form'!W10</f>
        <v>0</v>
      </c>
      <c r="X5" s="69">
        <f>'Verification Form'!X10</f>
        <v>0</v>
      </c>
      <c r="Y5" s="69">
        <f>'Verification Form'!Y10</f>
        <v>0</v>
      </c>
      <c r="Z5" s="69" t="str">
        <f>'Verification Form'!Z10</f>
        <v/>
      </c>
      <c r="AA5" s="69" t="str">
        <f>'Verification Form'!AA10</f>
        <v/>
      </c>
      <c r="AB5" s="69" t="str">
        <f>'Verification Form'!AB10</f>
        <v/>
      </c>
      <c r="AC5" s="69" t="str">
        <f>'Verification Form'!AC10</f>
        <v/>
      </c>
      <c r="AD5" s="69" t="str">
        <f>'Verification Form'!AD10</f>
        <v/>
      </c>
      <c r="AE5" s="69" t="str">
        <f>'Verification Form'!AE10</f>
        <v/>
      </c>
    </row>
    <row r="6" spans="1:31">
      <c r="A6" s="58">
        <f>'Verification Form'!A11</f>
        <v>0</v>
      </c>
      <c r="B6" s="58">
        <f>'Verification Form'!B11</f>
        <v>0</v>
      </c>
      <c r="C6" s="59">
        <f>'Verification Form'!C11</f>
        <v>0</v>
      </c>
      <c r="D6" s="59">
        <f>'Verification Form'!D11</f>
        <v>0</v>
      </c>
      <c r="E6" s="60">
        <f>'Verification Form'!E11</f>
        <v>0</v>
      </c>
      <c r="F6" s="61">
        <f>'Verification Form'!F11</f>
        <v>0</v>
      </c>
      <c r="G6" s="61">
        <f>'Verification Form'!G11</f>
        <v>0</v>
      </c>
      <c r="H6" s="61">
        <f>'Verification Form'!H11</f>
        <v>0</v>
      </c>
      <c r="I6" s="61">
        <f>'Verification Form'!I11</f>
        <v>0</v>
      </c>
      <c r="J6" s="61">
        <f>'Verification Form'!J11</f>
        <v>0</v>
      </c>
      <c r="K6" s="62">
        <f>'Verification Form'!K11</f>
        <v>0</v>
      </c>
      <c r="L6" s="61">
        <f>'Verification Form'!L11</f>
        <v>0</v>
      </c>
      <c r="M6" s="61">
        <f>'Verification Form'!M11</f>
        <v>0</v>
      </c>
      <c r="N6" s="63">
        <f>'Verification Form'!N11</f>
        <v>0</v>
      </c>
      <c r="O6" s="64" t="str">
        <f>'Verification Form'!O11</f>
        <v/>
      </c>
      <c r="P6" s="65" t="str">
        <f>'Verification Form'!P11</f>
        <v/>
      </c>
      <c r="Q6" s="65" t="str">
        <f>'Verification Form'!Q11</f>
        <v/>
      </c>
      <c r="R6" s="66" t="str">
        <f>'Verification Form'!R11</f>
        <v/>
      </c>
      <c r="S6" s="66" t="str">
        <f>'Verification Form'!S11</f>
        <v/>
      </c>
      <c r="T6" s="66" t="str">
        <f>'Verification Form'!T11</f>
        <v/>
      </c>
      <c r="U6" s="67" t="str">
        <f>'Verification Form'!U11</f>
        <v/>
      </c>
      <c r="V6" s="68" t="str">
        <f>'Verification Form'!V11</f>
        <v/>
      </c>
      <c r="W6" s="69">
        <f>'Verification Form'!W11</f>
        <v>0</v>
      </c>
      <c r="X6" s="69">
        <f>'Verification Form'!X11</f>
        <v>0</v>
      </c>
      <c r="Y6" s="69">
        <f>'Verification Form'!Y11</f>
        <v>0</v>
      </c>
      <c r="Z6" s="69" t="str">
        <f>'Verification Form'!Z11</f>
        <v/>
      </c>
      <c r="AA6" s="69" t="str">
        <f>'Verification Form'!AA11</f>
        <v/>
      </c>
      <c r="AB6" s="69" t="str">
        <f>'Verification Form'!AB11</f>
        <v/>
      </c>
      <c r="AC6" s="69" t="str">
        <f>'Verification Form'!AC11</f>
        <v/>
      </c>
      <c r="AD6" s="69" t="str">
        <f>'Verification Form'!AD11</f>
        <v/>
      </c>
      <c r="AE6" s="69" t="str">
        <f>'Verification Form'!AE11</f>
        <v/>
      </c>
    </row>
    <row r="7" spans="1:31">
      <c r="A7" s="58">
        <f>'Verification Form'!A12</f>
        <v>0</v>
      </c>
      <c r="B7" s="58">
        <f>'Verification Form'!B12</f>
        <v>0</v>
      </c>
      <c r="C7" s="59">
        <f>'Verification Form'!C12</f>
        <v>0</v>
      </c>
      <c r="D7" s="59">
        <f>'Verification Form'!D12</f>
        <v>0</v>
      </c>
      <c r="E7" s="60">
        <f>'Verification Form'!E12</f>
        <v>0</v>
      </c>
      <c r="F7" s="61">
        <f>'Verification Form'!F12</f>
        <v>0</v>
      </c>
      <c r="G7" s="61">
        <f>'Verification Form'!G12</f>
        <v>0</v>
      </c>
      <c r="H7" s="61">
        <f>'Verification Form'!H12</f>
        <v>0</v>
      </c>
      <c r="I7" s="61">
        <f>'Verification Form'!I12</f>
        <v>0</v>
      </c>
      <c r="J7" s="61">
        <f>'Verification Form'!J12</f>
        <v>0</v>
      </c>
      <c r="K7" s="62">
        <f>'Verification Form'!K12</f>
        <v>0</v>
      </c>
      <c r="L7" s="61">
        <f>'Verification Form'!L12</f>
        <v>0</v>
      </c>
      <c r="M7" s="61">
        <f>'Verification Form'!M12</f>
        <v>0</v>
      </c>
      <c r="N7" s="63">
        <f>'Verification Form'!N12</f>
        <v>0</v>
      </c>
      <c r="O7" s="64" t="str">
        <f>'Verification Form'!O12</f>
        <v/>
      </c>
      <c r="P7" s="65" t="str">
        <f>'Verification Form'!P12</f>
        <v/>
      </c>
      <c r="Q7" s="65" t="str">
        <f>'Verification Form'!Q12</f>
        <v/>
      </c>
      <c r="R7" s="66" t="str">
        <f>'Verification Form'!R12</f>
        <v/>
      </c>
      <c r="S7" s="66" t="str">
        <f>'Verification Form'!S12</f>
        <v/>
      </c>
      <c r="T7" s="66" t="str">
        <f>'Verification Form'!T12</f>
        <v/>
      </c>
      <c r="U7" s="67" t="str">
        <f>'Verification Form'!U12</f>
        <v/>
      </c>
      <c r="V7" s="68" t="str">
        <f>'Verification Form'!V12</f>
        <v/>
      </c>
      <c r="W7" s="69">
        <f>'Verification Form'!W12</f>
        <v>0</v>
      </c>
      <c r="X7" s="69">
        <f>'Verification Form'!X12</f>
        <v>0</v>
      </c>
      <c r="Y7" s="69">
        <f>'Verification Form'!Y12</f>
        <v>0</v>
      </c>
      <c r="Z7" s="69" t="str">
        <f>'Verification Form'!Z12</f>
        <v/>
      </c>
      <c r="AA7" s="69" t="str">
        <f>'Verification Form'!AA12</f>
        <v/>
      </c>
      <c r="AB7" s="69" t="str">
        <f>'Verification Form'!AB12</f>
        <v/>
      </c>
      <c r="AC7" s="69" t="str">
        <f>'Verification Form'!AC12</f>
        <v/>
      </c>
      <c r="AD7" s="69" t="str">
        <f>'Verification Form'!AD12</f>
        <v/>
      </c>
      <c r="AE7" s="69" t="str">
        <f>'Verification Form'!AE12</f>
        <v/>
      </c>
    </row>
    <row r="8" spans="1:31">
      <c r="A8" s="58">
        <f>'Verification Form'!A13</f>
        <v>0</v>
      </c>
      <c r="B8" s="58">
        <f>'Verification Form'!B13</f>
        <v>0</v>
      </c>
      <c r="C8" s="59">
        <f>'Verification Form'!C13</f>
        <v>0</v>
      </c>
      <c r="D8" s="59">
        <f>'Verification Form'!D13</f>
        <v>0</v>
      </c>
      <c r="E8" s="60">
        <f>'Verification Form'!E13</f>
        <v>0</v>
      </c>
      <c r="F8" s="61">
        <f>'Verification Form'!F13</f>
        <v>0</v>
      </c>
      <c r="G8" s="61">
        <f>'Verification Form'!G13</f>
        <v>0</v>
      </c>
      <c r="H8" s="61">
        <f>'Verification Form'!H13</f>
        <v>0</v>
      </c>
      <c r="I8" s="61">
        <f>'Verification Form'!I13</f>
        <v>0</v>
      </c>
      <c r="J8" s="61">
        <f>'Verification Form'!J13</f>
        <v>0</v>
      </c>
      <c r="K8" s="62">
        <f>'Verification Form'!K13</f>
        <v>0</v>
      </c>
      <c r="L8" s="61">
        <f>'Verification Form'!L13</f>
        <v>0</v>
      </c>
      <c r="M8" s="61">
        <f>'Verification Form'!M13</f>
        <v>0</v>
      </c>
      <c r="N8" s="63">
        <f>'Verification Form'!N13</f>
        <v>0</v>
      </c>
      <c r="O8" s="64" t="str">
        <f>'Verification Form'!O13</f>
        <v/>
      </c>
      <c r="P8" s="65" t="str">
        <f>'Verification Form'!P13</f>
        <v/>
      </c>
      <c r="Q8" s="65" t="str">
        <f>'Verification Form'!Q13</f>
        <v/>
      </c>
      <c r="R8" s="66" t="str">
        <f>'Verification Form'!R13</f>
        <v/>
      </c>
      <c r="S8" s="66" t="str">
        <f>'Verification Form'!S13</f>
        <v/>
      </c>
      <c r="T8" s="66" t="str">
        <f>'Verification Form'!T13</f>
        <v/>
      </c>
      <c r="U8" s="67" t="str">
        <f>'Verification Form'!U13</f>
        <v/>
      </c>
      <c r="V8" s="68" t="str">
        <f>'Verification Form'!V13</f>
        <v/>
      </c>
      <c r="W8" s="69">
        <f>'Verification Form'!W13</f>
        <v>0</v>
      </c>
      <c r="X8" s="69">
        <f>'Verification Form'!X13</f>
        <v>0</v>
      </c>
      <c r="Y8" s="69">
        <f>'Verification Form'!Y13</f>
        <v>0</v>
      </c>
      <c r="Z8" s="69" t="str">
        <f>'Verification Form'!Z13</f>
        <v/>
      </c>
      <c r="AA8" s="69" t="str">
        <f>'Verification Form'!AA13</f>
        <v/>
      </c>
      <c r="AB8" s="69" t="str">
        <f>'Verification Form'!AB13</f>
        <v/>
      </c>
      <c r="AC8" s="69" t="str">
        <f>'Verification Form'!AC13</f>
        <v/>
      </c>
      <c r="AD8" s="69" t="str">
        <f>'Verification Form'!AD13</f>
        <v/>
      </c>
      <c r="AE8" s="69" t="str">
        <f>'Verification Form'!AE13</f>
        <v/>
      </c>
    </row>
    <row r="9" spans="1:31">
      <c r="A9" s="58">
        <f>'Verification Form'!A14</f>
        <v>0</v>
      </c>
      <c r="B9" s="58">
        <f>'Verification Form'!B14</f>
        <v>0</v>
      </c>
      <c r="C9" s="59">
        <f>'Verification Form'!C14</f>
        <v>0</v>
      </c>
      <c r="D9" s="59">
        <f>'Verification Form'!D14</f>
        <v>0</v>
      </c>
      <c r="E9" s="60">
        <f>'Verification Form'!E14</f>
        <v>0</v>
      </c>
      <c r="F9" s="61">
        <f>'Verification Form'!F14</f>
        <v>0</v>
      </c>
      <c r="G9" s="61">
        <f>'Verification Form'!G14</f>
        <v>0</v>
      </c>
      <c r="H9" s="61">
        <f>'Verification Form'!H14</f>
        <v>0</v>
      </c>
      <c r="I9" s="61">
        <f>'Verification Form'!I14</f>
        <v>0</v>
      </c>
      <c r="J9" s="61">
        <f>'Verification Form'!J14</f>
        <v>0</v>
      </c>
      <c r="K9" s="62">
        <f>'Verification Form'!K14</f>
        <v>0</v>
      </c>
      <c r="L9" s="61">
        <f>'Verification Form'!L14</f>
        <v>0</v>
      </c>
      <c r="M9" s="61">
        <f>'Verification Form'!M14</f>
        <v>0</v>
      </c>
      <c r="N9" s="63">
        <f>'Verification Form'!N14</f>
        <v>0</v>
      </c>
      <c r="O9" s="64" t="str">
        <f>'Verification Form'!O14</f>
        <v/>
      </c>
      <c r="P9" s="65" t="str">
        <f>'Verification Form'!P14</f>
        <v/>
      </c>
      <c r="Q9" s="65" t="str">
        <f>'Verification Form'!Q14</f>
        <v/>
      </c>
      <c r="R9" s="66" t="str">
        <f>'Verification Form'!R14</f>
        <v/>
      </c>
      <c r="S9" s="66" t="str">
        <f>'Verification Form'!S14</f>
        <v/>
      </c>
      <c r="T9" s="66" t="str">
        <f>'Verification Form'!T14</f>
        <v/>
      </c>
      <c r="U9" s="67" t="str">
        <f>'Verification Form'!U14</f>
        <v/>
      </c>
      <c r="V9" s="68" t="str">
        <f>'Verification Form'!V14</f>
        <v/>
      </c>
      <c r="W9" s="69">
        <f>'Verification Form'!W14</f>
        <v>0</v>
      </c>
      <c r="X9" s="69">
        <f>'Verification Form'!X14</f>
        <v>0</v>
      </c>
      <c r="Y9" s="69">
        <f>'Verification Form'!Y14</f>
        <v>0</v>
      </c>
      <c r="Z9" s="69" t="str">
        <f>'Verification Form'!Z14</f>
        <v/>
      </c>
      <c r="AA9" s="69" t="str">
        <f>'Verification Form'!AA14</f>
        <v/>
      </c>
      <c r="AB9" s="69" t="str">
        <f>'Verification Form'!AB14</f>
        <v/>
      </c>
      <c r="AC9" s="69" t="str">
        <f>'Verification Form'!AC14</f>
        <v/>
      </c>
      <c r="AD9" s="69" t="str">
        <f>'Verification Form'!AD14</f>
        <v/>
      </c>
      <c r="AE9" s="69" t="str">
        <f>'Verification Form'!AE14</f>
        <v/>
      </c>
    </row>
    <row r="10" spans="1:31">
      <c r="A10" s="58">
        <f>'Verification Form'!A15</f>
        <v>0</v>
      </c>
      <c r="B10" s="58">
        <f>'Verification Form'!B15</f>
        <v>0</v>
      </c>
      <c r="C10" s="59">
        <f>'Verification Form'!C15</f>
        <v>0</v>
      </c>
      <c r="D10" s="59">
        <f>'Verification Form'!D15</f>
        <v>0</v>
      </c>
      <c r="E10" s="60">
        <f>'Verification Form'!E15</f>
        <v>0</v>
      </c>
      <c r="F10" s="61">
        <f>'Verification Form'!F15</f>
        <v>0</v>
      </c>
      <c r="G10" s="61">
        <f>'Verification Form'!G15</f>
        <v>0</v>
      </c>
      <c r="H10" s="61">
        <f>'Verification Form'!H15</f>
        <v>0</v>
      </c>
      <c r="I10" s="61">
        <f>'Verification Form'!I15</f>
        <v>0</v>
      </c>
      <c r="J10" s="61">
        <f>'Verification Form'!J15</f>
        <v>0</v>
      </c>
      <c r="K10" s="62">
        <f>'Verification Form'!K15</f>
        <v>0</v>
      </c>
      <c r="L10" s="61">
        <f>'Verification Form'!L15</f>
        <v>0</v>
      </c>
      <c r="M10" s="61">
        <f>'Verification Form'!M15</f>
        <v>0</v>
      </c>
      <c r="N10" s="63">
        <f>'Verification Form'!N15</f>
        <v>0</v>
      </c>
      <c r="O10" s="64" t="str">
        <f>'Verification Form'!O15</f>
        <v/>
      </c>
      <c r="P10" s="65" t="str">
        <f>'Verification Form'!P15</f>
        <v/>
      </c>
      <c r="Q10" s="65" t="str">
        <f>'Verification Form'!Q15</f>
        <v/>
      </c>
      <c r="R10" s="66" t="str">
        <f>'Verification Form'!R15</f>
        <v/>
      </c>
      <c r="S10" s="66" t="str">
        <f>'Verification Form'!S15</f>
        <v/>
      </c>
      <c r="T10" s="66" t="str">
        <f>'Verification Form'!T15</f>
        <v/>
      </c>
      <c r="U10" s="67" t="str">
        <f>'Verification Form'!U15</f>
        <v/>
      </c>
      <c r="V10" s="68" t="str">
        <f>'Verification Form'!V15</f>
        <v/>
      </c>
      <c r="W10" s="69">
        <f>'Verification Form'!W15</f>
        <v>0</v>
      </c>
      <c r="X10" s="69">
        <f>'Verification Form'!X15</f>
        <v>0</v>
      </c>
      <c r="Y10" s="69">
        <f>'Verification Form'!Y15</f>
        <v>0</v>
      </c>
      <c r="Z10" s="69" t="str">
        <f>'Verification Form'!Z15</f>
        <v/>
      </c>
      <c r="AA10" s="69" t="str">
        <f>'Verification Form'!AA15</f>
        <v/>
      </c>
      <c r="AB10" s="69" t="str">
        <f>'Verification Form'!AB15</f>
        <v/>
      </c>
      <c r="AC10" s="69" t="str">
        <f>'Verification Form'!AC15</f>
        <v/>
      </c>
      <c r="AD10" s="69" t="str">
        <f>'Verification Form'!AD15</f>
        <v/>
      </c>
      <c r="AE10" s="69" t="str">
        <f>'Verification Form'!AE15</f>
        <v/>
      </c>
    </row>
    <row r="11" spans="1:31">
      <c r="A11" s="58">
        <f>'Verification Form'!A16</f>
        <v>0</v>
      </c>
      <c r="B11" s="58">
        <f>'Verification Form'!B16</f>
        <v>0</v>
      </c>
      <c r="C11" s="59">
        <f>'Verification Form'!C16</f>
        <v>0</v>
      </c>
      <c r="D11" s="59">
        <f>'Verification Form'!D16</f>
        <v>0</v>
      </c>
      <c r="E11" s="60">
        <f>'Verification Form'!E16</f>
        <v>0</v>
      </c>
      <c r="F11" s="61">
        <f>'Verification Form'!F16</f>
        <v>0</v>
      </c>
      <c r="G11" s="61">
        <f>'Verification Form'!G16</f>
        <v>0</v>
      </c>
      <c r="H11" s="61">
        <f>'Verification Form'!H16</f>
        <v>0</v>
      </c>
      <c r="I11" s="61">
        <f>'Verification Form'!I16</f>
        <v>0</v>
      </c>
      <c r="J11" s="61">
        <f>'Verification Form'!J16</f>
        <v>0</v>
      </c>
      <c r="K11" s="62">
        <f>'Verification Form'!K16</f>
        <v>0</v>
      </c>
      <c r="L11" s="61">
        <f>'Verification Form'!L16</f>
        <v>0</v>
      </c>
      <c r="M11" s="61">
        <f>'Verification Form'!M16</f>
        <v>0</v>
      </c>
      <c r="N11" s="63">
        <f>'Verification Form'!N16</f>
        <v>0</v>
      </c>
      <c r="O11" s="64" t="str">
        <f>'Verification Form'!O16</f>
        <v/>
      </c>
      <c r="P11" s="65" t="str">
        <f>'Verification Form'!P16</f>
        <v/>
      </c>
      <c r="Q11" s="65" t="str">
        <f>'Verification Form'!Q16</f>
        <v/>
      </c>
      <c r="R11" s="66" t="str">
        <f>'Verification Form'!R16</f>
        <v/>
      </c>
      <c r="S11" s="66" t="str">
        <f>'Verification Form'!S16</f>
        <v/>
      </c>
      <c r="T11" s="66" t="str">
        <f>'Verification Form'!T16</f>
        <v/>
      </c>
      <c r="U11" s="67" t="str">
        <f>'Verification Form'!U16</f>
        <v/>
      </c>
      <c r="V11" s="68" t="str">
        <f>'Verification Form'!V16</f>
        <v/>
      </c>
      <c r="W11" s="69">
        <f>'Verification Form'!W16</f>
        <v>0</v>
      </c>
      <c r="X11" s="69">
        <f>'Verification Form'!X16</f>
        <v>0</v>
      </c>
      <c r="Y11" s="69">
        <f>'Verification Form'!Y16</f>
        <v>0</v>
      </c>
      <c r="Z11" s="69" t="str">
        <f>'Verification Form'!Z16</f>
        <v/>
      </c>
      <c r="AA11" s="69" t="str">
        <f>'Verification Form'!AA16</f>
        <v/>
      </c>
      <c r="AB11" s="69" t="str">
        <f>'Verification Form'!AB16</f>
        <v/>
      </c>
      <c r="AC11" s="69" t="str">
        <f>'Verification Form'!AC16</f>
        <v/>
      </c>
      <c r="AD11" s="69" t="str">
        <f>'Verification Form'!AD16</f>
        <v/>
      </c>
      <c r="AE11" s="69" t="str">
        <f>'Verification Form'!AE16</f>
        <v/>
      </c>
    </row>
    <row r="12" spans="1:31">
      <c r="A12" s="58">
        <f>'Verification Form'!A17</f>
        <v>0</v>
      </c>
      <c r="B12" s="58">
        <f>'Verification Form'!B17</f>
        <v>0</v>
      </c>
      <c r="C12" s="59">
        <f>'Verification Form'!C17</f>
        <v>0</v>
      </c>
      <c r="D12" s="59">
        <f>'Verification Form'!D17</f>
        <v>0</v>
      </c>
      <c r="E12" s="60">
        <f>'Verification Form'!E17</f>
        <v>0</v>
      </c>
      <c r="F12" s="61">
        <f>'Verification Form'!F17</f>
        <v>0</v>
      </c>
      <c r="G12" s="61">
        <f>'Verification Form'!G17</f>
        <v>0</v>
      </c>
      <c r="H12" s="61">
        <f>'Verification Form'!H17</f>
        <v>0</v>
      </c>
      <c r="I12" s="61">
        <f>'Verification Form'!I17</f>
        <v>0</v>
      </c>
      <c r="J12" s="61">
        <f>'Verification Form'!J17</f>
        <v>0</v>
      </c>
      <c r="K12" s="62">
        <f>'Verification Form'!K17</f>
        <v>0</v>
      </c>
      <c r="L12" s="61">
        <f>'Verification Form'!L17</f>
        <v>0</v>
      </c>
      <c r="M12" s="61">
        <f>'Verification Form'!M17</f>
        <v>0</v>
      </c>
      <c r="N12" s="63">
        <f>'Verification Form'!N17</f>
        <v>0</v>
      </c>
      <c r="O12" s="64" t="str">
        <f>'Verification Form'!O17</f>
        <v/>
      </c>
      <c r="P12" s="65" t="str">
        <f>'Verification Form'!P17</f>
        <v/>
      </c>
      <c r="Q12" s="65" t="str">
        <f>'Verification Form'!Q17</f>
        <v/>
      </c>
      <c r="R12" s="66" t="str">
        <f>'Verification Form'!R17</f>
        <v/>
      </c>
      <c r="S12" s="66" t="str">
        <f>'Verification Form'!S17</f>
        <v/>
      </c>
      <c r="T12" s="66" t="str">
        <f>'Verification Form'!T17</f>
        <v/>
      </c>
      <c r="U12" s="67" t="str">
        <f>'Verification Form'!U17</f>
        <v/>
      </c>
      <c r="V12" s="68" t="str">
        <f>'Verification Form'!V17</f>
        <v/>
      </c>
      <c r="W12" s="69">
        <f>'Verification Form'!W17</f>
        <v>0</v>
      </c>
      <c r="X12" s="69">
        <f>'Verification Form'!X17</f>
        <v>0</v>
      </c>
      <c r="Y12" s="69">
        <f>'Verification Form'!Y17</f>
        <v>0</v>
      </c>
      <c r="Z12" s="69" t="str">
        <f>'Verification Form'!Z17</f>
        <v/>
      </c>
      <c r="AA12" s="69" t="str">
        <f>'Verification Form'!AA17</f>
        <v/>
      </c>
      <c r="AB12" s="69" t="str">
        <f>'Verification Form'!AB17</f>
        <v/>
      </c>
      <c r="AC12" s="69" t="str">
        <f>'Verification Form'!AC17</f>
        <v/>
      </c>
      <c r="AD12" s="69" t="str">
        <f>'Verification Form'!AD17</f>
        <v/>
      </c>
      <c r="AE12" s="69" t="str">
        <f>'Verification Form'!AE17</f>
        <v/>
      </c>
    </row>
    <row r="13" spans="1:31">
      <c r="A13" s="58">
        <f>'Verification Form'!A18</f>
        <v>0</v>
      </c>
      <c r="B13" s="58">
        <f>'Verification Form'!B18</f>
        <v>0</v>
      </c>
      <c r="C13" s="59">
        <f>'Verification Form'!C18</f>
        <v>0</v>
      </c>
      <c r="D13" s="59">
        <f>'Verification Form'!D18</f>
        <v>0</v>
      </c>
      <c r="E13" s="60">
        <f>'Verification Form'!E18</f>
        <v>0</v>
      </c>
      <c r="F13" s="61">
        <f>'Verification Form'!F18</f>
        <v>0</v>
      </c>
      <c r="G13" s="61">
        <f>'Verification Form'!G18</f>
        <v>0</v>
      </c>
      <c r="H13" s="61">
        <f>'Verification Form'!H18</f>
        <v>0</v>
      </c>
      <c r="I13" s="61">
        <f>'Verification Form'!I18</f>
        <v>0</v>
      </c>
      <c r="J13" s="61">
        <f>'Verification Form'!J18</f>
        <v>0</v>
      </c>
      <c r="K13" s="62">
        <f>'Verification Form'!K18</f>
        <v>0</v>
      </c>
      <c r="L13" s="61">
        <f>'Verification Form'!L18</f>
        <v>0</v>
      </c>
      <c r="M13" s="61">
        <f>'Verification Form'!M18</f>
        <v>0</v>
      </c>
      <c r="N13" s="63">
        <f>'Verification Form'!N18</f>
        <v>0</v>
      </c>
      <c r="O13" s="64" t="str">
        <f>'Verification Form'!O18</f>
        <v/>
      </c>
      <c r="P13" s="65" t="str">
        <f>'Verification Form'!P18</f>
        <v/>
      </c>
      <c r="Q13" s="65" t="str">
        <f>'Verification Form'!Q18</f>
        <v/>
      </c>
      <c r="R13" s="66" t="str">
        <f>'Verification Form'!R18</f>
        <v/>
      </c>
      <c r="S13" s="66" t="str">
        <f>'Verification Form'!S18</f>
        <v/>
      </c>
      <c r="T13" s="66" t="str">
        <f>'Verification Form'!T18</f>
        <v/>
      </c>
      <c r="U13" s="67" t="str">
        <f>'Verification Form'!U18</f>
        <v/>
      </c>
      <c r="V13" s="68" t="str">
        <f>'Verification Form'!V18</f>
        <v/>
      </c>
      <c r="W13" s="69">
        <f>'Verification Form'!W18</f>
        <v>0</v>
      </c>
      <c r="X13" s="69">
        <f>'Verification Form'!X18</f>
        <v>0</v>
      </c>
      <c r="Y13" s="69">
        <f>'Verification Form'!Y18</f>
        <v>0</v>
      </c>
      <c r="Z13" s="69" t="str">
        <f>'Verification Form'!Z18</f>
        <v/>
      </c>
      <c r="AA13" s="69" t="str">
        <f>'Verification Form'!AA18</f>
        <v/>
      </c>
      <c r="AB13" s="69" t="str">
        <f>'Verification Form'!AB18</f>
        <v/>
      </c>
      <c r="AC13" s="69" t="str">
        <f>'Verification Form'!AC18</f>
        <v/>
      </c>
      <c r="AD13" s="69" t="str">
        <f>'Verification Form'!AD18</f>
        <v/>
      </c>
      <c r="AE13" s="69" t="str">
        <f>'Verification Form'!AE18</f>
        <v/>
      </c>
    </row>
    <row r="14" spans="1:31">
      <c r="A14" s="58">
        <f>'Verification Form'!A19</f>
        <v>0</v>
      </c>
      <c r="B14" s="58">
        <f>'Verification Form'!B19</f>
        <v>0</v>
      </c>
      <c r="C14" s="59">
        <f>'Verification Form'!C19</f>
        <v>0</v>
      </c>
      <c r="D14" s="59">
        <f>'Verification Form'!D19</f>
        <v>0</v>
      </c>
      <c r="E14" s="60">
        <f>'Verification Form'!E19</f>
        <v>0</v>
      </c>
      <c r="F14" s="61">
        <f>'Verification Form'!F19</f>
        <v>0</v>
      </c>
      <c r="G14" s="61">
        <f>'Verification Form'!G19</f>
        <v>0</v>
      </c>
      <c r="H14" s="61">
        <f>'Verification Form'!H19</f>
        <v>0</v>
      </c>
      <c r="I14" s="61">
        <f>'Verification Form'!I19</f>
        <v>0</v>
      </c>
      <c r="J14" s="61">
        <f>'Verification Form'!J19</f>
        <v>0</v>
      </c>
      <c r="K14" s="62">
        <f>'Verification Form'!K19</f>
        <v>0</v>
      </c>
      <c r="L14" s="61">
        <f>'Verification Form'!L19</f>
        <v>0</v>
      </c>
      <c r="M14" s="61">
        <f>'Verification Form'!M19</f>
        <v>0</v>
      </c>
      <c r="N14" s="63">
        <f>'Verification Form'!N19</f>
        <v>0</v>
      </c>
      <c r="O14" s="64" t="str">
        <f>'Verification Form'!O19</f>
        <v/>
      </c>
      <c r="P14" s="65" t="str">
        <f>'Verification Form'!P19</f>
        <v/>
      </c>
      <c r="Q14" s="65" t="str">
        <f>'Verification Form'!Q19</f>
        <v/>
      </c>
      <c r="R14" s="66" t="str">
        <f>'Verification Form'!R19</f>
        <v/>
      </c>
      <c r="S14" s="66" t="str">
        <f>'Verification Form'!S19</f>
        <v/>
      </c>
      <c r="T14" s="66" t="str">
        <f>'Verification Form'!T19</f>
        <v/>
      </c>
      <c r="U14" s="67" t="str">
        <f>'Verification Form'!U19</f>
        <v/>
      </c>
      <c r="V14" s="68" t="str">
        <f>'Verification Form'!V19</f>
        <v/>
      </c>
      <c r="W14" s="69">
        <f>'Verification Form'!W19</f>
        <v>0</v>
      </c>
      <c r="X14" s="69">
        <f>'Verification Form'!X19</f>
        <v>0</v>
      </c>
      <c r="Y14" s="69">
        <f>'Verification Form'!Y19</f>
        <v>0</v>
      </c>
      <c r="Z14" s="69" t="str">
        <f>'Verification Form'!Z19</f>
        <v/>
      </c>
      <c r="AA14" s="69" t="str">
        <f>'Verification Form'!AA19</f>
        <v/>
      </c>
      <c r="AB14" s="69" t="str">
        <f>'Verification Form'!AB19</f>
        <v/>
      </c>
      <c r="AC14" s="69" t="str">
        <f>'Verification Form'!AC19</f>
        <v/>
      </c>
      <c r="AD14" s="69" t="str">
        <f>'Verification Form'!AD19</f>
        <v/>
      </c>
      <c r="AE14" s="69" t="str">
        <f>'Verification Form'!AE19</f>
        <v/>
      </c>
    </row>
    <row r="15" spans="1:31">
      <c r="A15" s="58">
        <f>'Verification Form'!A20</f>
        <v>0</v>
      </c>
      <c r="B15" s="58">
        <f>'Verification Form'!B20</f>
        <v>0</v>
      </c>
      <c r="C15" s="59">
        <f>'Verification Form'!C20</f>
        <v>0</v>
      </c>
      <c r="D15" s="59">
        <f>'Verification Form'!D20</f>
        <v>0</v>
      </c>
      <c r="E15" s="60">
        <f>'Verification Form'!E20</f>
        <v>0</v>
      </c>
      <c r="F15" s="61">
        <f>'Verification Form'!F20</f>
        <v>0</v>
      </c>
      <c r="G15" s="61">
        <f>'Verification Form'!G20</f>
        <v>0</v>
      </c>
      <c r="H15" s="61">
        <f>'Verification Form'!H20</f>
        <v>0</v>
      </c>
      <c r="I15" s="61">
        <f>'Verification Form'!I20</f>
        <v>0</v>
      </c>
      <c r="J15" s="61">
        <f>'Verification Form'!J20</f>
        <v>0</v>
      </c>
      <c r="K15" s="62">
        <f>'Verification Form'!K20</f>
        <v>0</v>
      </c>
      <c r="L15" s="61">
        <f>'Verification Form'!L20</f>
        <v>0</v>
      </c>
      <c r="M15" s="61">
        <f>'Verification Form'!M20</f>
        <v>0</v>
      </c>
      <c r="N15" s="63">
        <f>'Verification Form'!N20</f>
        <v>0</v>
      </c>
      <c r="O15" s="64" t="str">
        <f>'Verification Form'!O20</f>
        <v/>
      </c>
      <c r="P15" s="65" t="str">
        <f>'Verification Form'!P20</f>
        <v/>
      </c>
      <c r="Q15" s="65" t="str">
        <f>'Verification Form'!Q20</f>
        <v/>
      </c>
      <c r="R15" s="66" t="str">
        <f>'Verification Form'!R20</f>
        <v/>
      </c>
      <c r="S15" s="66" t="str">
        <f>'Verification Form'!S20</f>
        <v/>
      </c>
      <c r="T15" s="66" t="str">
        <f>'Verification Form'!T20</f>
        <v/>
      </c>
      <c r="U15" s="67" t="str">
        <f>'Verification Form'!U20</f>
        <v/>
      </c>
      <c r="V15" s="68" t="str">
        <f>'Verification Form'!V20</f>
        <v/>
      </c>
      <c r="W15" s="69">
        <f>'Verification Form'!W20</f>
        <v>0</v>
      </c>
      <c r="X15" s="69">
        <f>'Verification Form'!X20</f>
        <v>0</v>
      </c>
      <c r="Y15" s="69">
        <f>'Verification Form'!Y20</f>
        <v>0</v>
      </c>
      <c r="Z15" s="69" t="str">
        <f>'Verification Form'!Z20</f>
        <v/>
      </c>
      <c r="AA15" s="69" t="str">
        <f>'Verification Form'!AA20</f>
        <v/>
      </c>
      <c r="AB15" s="69" t="str">
        <f>'Verification Form'!AB20</f>
        <v/>
      </c>
      <c r="AC15" s="69" t="str">
        <f>'Verification Form'!AC20</f>
        <v/>
      </c>
      <c r="AD15" s="69" t="str">
        <f>'Verification Form'!AD20</f>
        <v/>
      </c>
      <c r="AE15" s="69" t="str">
        <f>'Verification Form'!AE20</f>
        <v/>
      </c>
    </row>
    <row r="16" spans="1:31">
      <c r="A16" s="58">
        <f>'Verification Form'!A21</f>
        <v>0</v>
      </c>
      <c r="B16" s="58">
        <f>'Verification Form'!B21</f>
        <v>0</v>
      </c>
      <c r="C16" s="59">
        <f>'Verification Form'!C21</f>
        <v>0</v>
      </c>
      <c r="D16" s="59">
        <f>'Verification Form'!D21</f>
        <v>0</v>
      </c>
      <c r="E16" s="60">
        <f>'Verification Form'!E21</f>
        <v>0</v>
      </c>
      <c r="F16" s="61">
        <f>'Verification Form'!F21</f>
        <v>0</v>
      </c>
      <c r="G16" s="61">
        <f>'Verification Form'!G21</f>
        <v>0</v>
      </c>
      <c r="H16" s="61">
        <f>'Verification Form'!H21</f>
        <v>0</v>
      </c>
      <c r="I16" s="61">
        <f>'Verification Form'!I21</f>
        <v>0</v>
      </c>
      <c r="J16" s="61">
        <f>'Verification Form'!J21</f>
        <v>0</v>
      </c>
      <c r="K16" s="62">
        <f>'Verification Form'!K21</f>
        <v>0</v>
      </c>
      <c r="L16" s="61">
        <f>'Verification Form'!L21</f>
        <v>0</v>
      </c>
      <c r="M16" s="61">
        <f>'Verification Form'!M21</f>
        <v>0</v>
      </c>
      <c r="N16" s="63">
        <f>'Verification Form'!N21</f>
        <v>0</v>
      </c>
      <c r="O16" s="64" t="str">
        <f>'Verification Form'!O21</f>
        <v/>
      </c>
      <c r="P16" s="65" t="str">
        <f>'Verification Form'!P21</f>
        <v/>
      </c>
      <c r="Q16" s="65" t="str">
        <f>'Verification Form'!Q21</f>
        <v/>
      </c>
      <c r="R16" s="66" t="str">
        <f>'Verification Form'!R21</f>
        <v/>
      </c>
      <c r="S16" s="66" t="str">
        <f>'Verification Form'!S21</f>
        <v/>
      </c>
      <c r="T16" s="66" t="str">
        <f>'Verification Form'!T21</f>
        <v/>
      </c>
      <c r="U16" s="67" t="str">
        <f>'Verification Form'!U21</f>
        <v/>
      </c>
      <c r="V16" s="68" t="str">
        <f>'Verification Form'!V21</f>
        <v/>
      </c>
      <c r="W16" s="69">
        <f>'Verification Form'!W21</f>
        <v>0</v>
      </c>
      <c r="X16" s="69">
        <f>'Verification Form'!X21</f>
        <v>0</v>
      </c>
      <c r="Y16" s="69">
        <f>'Verification Form'!Y21</f>
        <v>0</v>
      </c>
      <c r="Z16" s="69" t="str">
        <f>'Verification Form'!Z21</f>
        <v/>
      </c>
      <c r="AA16" s="69" t="str">
        <f>'Verification Form'!AA21</f>
        <v/>
      </c>
      <c r="AB16" s="69" t="str">
        <f>'Verification Form'!AB21</f>
        <v/>
      </c>
      <c r="AC16" s="69" t="str">
        <f>'Verification Form'!AC21</f>
        <v/>
      </c>
      <c r="AD16" s="69" t="str">
        <f>'Verification Form'!AD21</f>
        <v/>
      </c>
      <c r="AE16" s="69" t="str">
        <f>'Verification Form'!AE21</f>
        <v/>
      </c>
    </row>
    <row r="17" spans="1:31">
      <c r="A17" s="58">
        <f>'Verification Form'!A22</f>
        <v>0</v>
      </c>
      <c r="B17" s="58">
        <f>'Verification Form'!B22</f>
        <v>0</v>
      </c>
      <c r="C17" s="59">
        <f>'Verification Form'!C22</f>
        <v>0</v>
      </c>
      <c r="D17" s="59">
        <f>'Verification Form'!D22</f>
        <v>0</v>
      </c>
      <c r="E17" s="60">
        <f>'Verification Form'!E22</f>
        <v>0</v>
      </c>
      <c r="F17" s="61">
        <f>'Verification Form'!F22</f>
        <v>0</v>
      </c>
      <c r="G17" s="61">
        <f>'Verification Form'!G22</f>
        <v>0</v>
      </c>
      <c r="H17" s="61">
        <f>'Verification Form'!H22</f>
        <v>0</v>
      </c>
      <c r="I17" s="61">
        <f>'Verification Form'!I22</f>
        <v>0</v>
      </c>
      <c r="J17" s="61">
        <f>'Verification Form'!J22</f>
        <v>0</v>
      </c>
      <c r="K17" s="62">
        <f>'Verification Form'!K22</f>
        <v>0</v>
      </c>
      <c r="L17" s="61">
        <f>'Verification Form'!L22</f>
        <v>0</v>
      </c>
      <c r="M17" s="61">
        <f>'Verification Form'!M22</f>
        <v>0</v>
      </c>
      <c r="N17" s="63">
        <f>'Verification Form'!N22</f>
        <v>0</v>
      </c>
      <c r="O17" s="64" t="str">
        <f>'Verification Form'!O22</f>
        <v/>
      </c>
      <c r="P17" s="65" t="str">
        <f>'Verification Form'!P22</f>
        <v/>
      </c>
      <c r="Q17" s="65" t="str">
        <f>'Verification Form'!Q22</f>
        <v/>
      </c>
      <c r="R17" s="66" t="str">
        <f>'Verification Form'!R22</f>
        <v/>
      </c>
      <c r="S17" s="66" t="str">
        <f>'Verification Form'!S22</f>
        <v/>
      </c>
      <c r="T17" s="66" t="str">
        <f>'Verification Form'!T22</f>
        <v/>
      </c>
      <c r="U17" s="67" t="str">
        <f>'Verification Form'!U22</f>
        <v/>
      </c>
      <c r="V17" s="68" t="str">
        <f>'Verification Form'!V22</f>
        <v/>
      </c>
      <c r="W17" s="69">
        <f>'Verification Form'!W22</f>
        <v>0</v>
      </c>
      <c r="X17" s="69">
        <f>'Verification Form'!X22</f>
        <v>0</v>
      </c>
      <c r="Y17" s="69">
        <f>'Verification Form'!Y22</f>
        <v>0</v>
      </c>
      <c r="Z17" s="69" t="str">
        <f>'Verification Form'!Z22</f>
        <v/>
      </c>
      <c r="AA17" s="69" t="str">
        <f>'Verification Form'!AA22</f>
        <v/>
      </c>
      <c r="AB17" s="69" t="str">
        <f>'Verification Form'!AB22</f>
        <v/>
      </c>
      <c r="AC17" s="69" t="str">
        <f>'Verification Form'!AC22</f>
        <v/>
      </c>
      <c r="AD17" s="69" t="str">
        <f>'Verification Form'!AD22</f>
        <v/>
      </c>
      <c r="AE17" s="69" t="str">
        <f>'Verification Form'!AE22</f>
        <v/>
      </c>
    </row>
    <row r="18" spans="1:31">
      <c r="A18" s="58">
        <f>'Verification Form'!A23</f>
        <v>0</v>
      </c>
      <c r="B18" s="58">
        <f>'Verification Form'!B23</f>
        <v>0</v>
      </c>
      <c r="C18" s="59">
        <f>'Verification Form'!C23</f>
        <v>0</v>
      </c>
      <c r="D18" s="59">
        <f>'Verification Form'!D23</f>
        <v>0</v>
      </c>
      <c r="E18" s="60">
        <f>'Verification Form'!E23</f>
        <v>0</v>
      </c>
      <c r="F18" s="61">
        <f>'Verification Form'!F23</f>
        <v>0</v>
      </c>
      <c r="G18" s="61">
        <f>'Verification Form'!G23</f>
        <v>0</v>
      </c>
      <c r="H18" s="61">
        <f>'Verification Form'!H23</f>
        <v>0</v>
      </c>
      <c r="I18" s="61">
        <f>'Verification Form'!I23</f>
        <v>0</v>
      </c>
      <c r="J18" s="61">
        <f>'Verification Form'!J23</f>
        <v>0</v>
      </c>
      <c r="K18" s="62">
        <f>'Verification Form'!K23</f>
        <v>0</v>
      </c>
      <c r="L18" s="61">
        <f>'Verification Form'!L23</f>
        <v>0</v>
      </c>
      <c r="M18" s="61">
        <f>'Verification Form'!M23</f>
        <v>0</v>
      </c>
      <c r="N18" s="63">
        <f>'Verification Form'!N23</f>
        <v>0</v>
      </c>
      <c r="O18" s="64" t="str">
        <f>'Verification Form'!O23</f>
        <v/>
      </c>
      <c r="P18" s="65" t="str">
        <f>'Verification Form'!P23</f>
        <v/>
      </c>
      <c r="Q18" s="65" t="str">
        <f>'Verification Form'!Q23</f>
        <v/>
      </c>
      <c r="R18" s="66" t="str">
        <f>'Verification Form'!R23</f>
        <v/>
      </c>
      <c r="S18" s="66" t="str">
        <f>'Verification Form'!S23</f>
        <v/>
      </c>
      <c r="T18" s="66" t="str">
        <f>'Verification Form'!T23</f>
        <v/>
      </c>
      <c r="U18" s="67" t="str">
        <f>'Verification Form'!U23</f>
        <v/>
      </c>
      <c r="V18" s="68" t="str">
        <f>'Verification Form'!V23</f>
        <v/>
      </c>
      <c r="W18" s="69">
        <f>'Verification Form'!W23</f>
        <v>0</v>
      </c>
      <c r="X18" s="69">
        <f>'Verification Form'!X23</f>
        <v>0</v>
      </c>
      <c r="Y18" s="69">
        <f>'Verification Form'!Y23</f>
        <v>0</v>
      </c>
      <c r="Z18" s="69" t="str">
        <f>'Verification Form'!Z23</f>
        <v/>
      </c>
      <c r="AA18" s="69" t="str">
        <f>'Verification Form'!AA23</f>
        <v/>
      </c>
      <c r="AB18" s="69" t="str">
        <f>'Verification Form'!AB23</f>
        <v/>
      </c>
      <c r="AC18" s="69" t="str">
        <f>'Verification Form'!AC23</f>
        <v/>
      </c>
      <c r="AD18" s="69" t="str">
        <f>'Verification Form'!AD23</f>
        <v/>
      </c>
      <c r="AE18" s="69" t="str">
        <f>'Verification Form'!AE23</f>
        <v/>
      </c>
    </row>
    <row r="19" spans="1:31">
      <c r="A19" s="58">
        <f>'Verification Form'!A24</f>
        <v>0</v>
      </c>
      <c r="B19" s="58">
        <f>'Verification Form'!B24</f>
        <v>0</v>
      </c>
      <c r="C19" s="59">
        <f>'Verification Form'!C24</f>
        <v>0</v>
      </c>
      <c r="D19" s="59">
        <f>'Verification Form'!D24</f>
        <v>0</v>
      </c>
      <c r="E19" s="60">
        <f>'Verification Form'!E24</f>
        <v>0</v>
      </c>
      <c r="F19" s="61">
        <f>'Verification Form'!F24</f>
        <v>0</v>
      </c>
      <c r="G19" s="61">
        <f>'Verification Form'!G24</f>
        <v>0</v>
      </c>
      <c r="H19" s="61">
        <f>'Verification Form'!H24</f>
        <v>0</v>
      </c>
      <c r="I19" s="61">
        <f>'Verification Form'!I24</f>
        <v>0</v>
      </c>
      <c r="J19" s="61">
        <f>'Verification Form'!J24</f>
        <v>0</v>
      </c>
      <c r="K19" s="62">
        <f>'Verification Form'!K24</f>
        <v>0</v>
      </c>
      <c r="L19" s="61">
        <f>'Verification Form'!L24</f>
        <v>0</v>
      </c>
      <c r="M19" s="61">
        <f>'Verification Form'!M24</f>
        <v>0</v>
      </c>
      <c r="N19" s="63">
        <f>'Verification Form'!N24</f>
        <v>0</v>
      </c>
      <c r="O19" s="64" t="str">
        <f>'Verification Form'!O24</f>
        <v/>
      </c>
      <c r="P19" s="65" t="str">
        <f>'Verification Form'!P24</f>
        <v/>
      </c>
      <c r="Q19" s="65" t="str">
        <f>'Verification Form'!Q24</f>
        <v/>
      </c>
      <c r="R19" s="66" t="str">
        <f>'Verification Form'!R24</f>
        <v/>
      </c>
      <c r="S19" s="66" t="str">
        <f>'Verification Form'!S24</f>
        <v/>
      </c>
      <c r="T19" s="66" t="str">
        <f>'Verification Form'!T24</f>
        <v/>
      </c>
      <c r="U19" s="67" t="str">
        <f>'Verification Form'!U24</f>
        <v/>
      </c>
      <c r="V19" s="68" t="str">
        <f>'Verification Form'!V24</f>
        <v/>
      </c>
      <c r="W19" s="69">
        <f>'Verification Form'!W24</f>
        <v>0</v>
      </c>
      <c r="X19" s="69">
        <f>'Verification Form'!X24</f>
        <v>0</v>
      </c>
      <c r="Y19" s="69">
        <f>'Verification Form'!Y24</f>
        <v>0</v>
      </c>
      <c r="Z19" s="69" t="str">
        <f>'Verification Form'!Z24</f>
        <v/>
      </c>
      <c r="AA19" s="69" t="str">
        <f>'Verification Form'!AA24</f>
        <v/>
      </c>
      <c r="AB19" s="69" t="str">
        <f>'Verification Form'!AB24</f>
        <v/>
      </c>
      <c r="AC19" s="69" t="str">
        <f>'Verification Form'!AC24</f>
        <v/>
      </c>
      <c r="AD19" s="69" t="str">
        <f>'Verification Form'!AD24</f>
        <v/>
      </c>
      <c r="AE19" s="69" t="str">
        <f>'Verification Form'!AE24</f>
        <v/>
      </c>
    </row>
    <row r="20" spans="1:31">
      <c r="A20" s="58">
        <f>'Verification Form'!A25</f>
        <v>0</v>
      </c>
      <c r="B20" s="58">
        <f>'Verification Form'!B25</f>
        <v>0</v>
      </c>
      <c r="C20" s="59">
        <f>'Verification Form'!C25</f>
        <v>0</v>
      </c>
      <c r="D20" s="59">
        <f>'Verification Form'!D25</f>
        <v>0</v>
      </c>
      <c r="E20" s="60">
        <f>'Verification Form'!E25</f>
        <v>0</v>
      </c>
      <c r="F20" s="61">
        <f>'Verification Form'!F25</f>
        <v>0</v>
      </c>
      <c r="G20" s="61">
        <f>'Verification Form'!G25</f>
        <v>0</v>
      </c>
      <c r="H20" s="61">
        <f>'Verification Form'!H25</f>
        <v>0</v>
      </c>
      <c r="I20" s="61">
        <f>'Verification Form'!I25</f>
        <v>0</v>
      </c>
      <c r="J20" s="61">
        <f>'Verification Form'!J25</f>
        <v>0</v>
      </c>
      <c r="K20" s="62">
        <f>'Verification Form'!K25</f>
        <v>0</v>
      </c>
      <c r="L20" s="61">
        <f>'Verification Form'!L25</f>
        <v>0</v>
      </c>
      <c r="M20" s="61">
        <f>'Verification Form'!M25</f>
        <v>0</v>
      </c>
      <c r="N20" s="63">
        <f>'Verification Form'!N25</f>
        <v>0</v>
      </c>
      <c r="O20" s="64" t="str">
        <f>'Verification Form'!O25</f>
        <v/>
      </c>
      <c r="P20" s="65" t="str">
        <f>'Verification Form'!P25</f>
        <v/>
      </c>
      <c r="Q20" s="65" t="str">
        <f>'Verification Form'!Q25</f>
        <v/>
      </c>
      <c r="R20" s="66" t="str">
        <f>'Verification Form'!R25</f>
        <v/>
      </c>
      <c r="S20" s="66" t="str">
        <f>'Verification Form'!S25</f>
        <v/>
      </c>
      <c r="T20" s="66" t="str">
        <f>'Verification Form'!T25</f>
        <v/>
      </c>
      <c r="U20" s="67" t="str">
        <f>'Verification Form'!U25</f>
        <v/>
      </c>
      <c r="V20" s="68" t="str">
        <f>'Verification Form'!V25</f>
        <v/>
      </c>
      <c r="W20" s="69">
        <f>'Verification Form'!W25</f>
        <v>0</v>
      </c>
      <c r="X20" s="69">
        <f>'Verification Form'!X25</f>
        <v>0</v>
      </c>
      <c r="Y20" s="69">
        <f>'Verification Form'!Y25</f>
        <v>0</v>
      </c>
      <c r="Z20" s="69" t="str">
        <f>'Verification Form'!Z25</f>
        <v/>
      </c>
      <c r="AA20" s="69" t="str">
        <f>'Verification Form'!AA25</f>
        <v/>
      </c>
      <c r="AB20" s="69" t="str">
        <f>'Verification Form'!AB25</f>
        <v/>
      </c>
      <c r="AC20" s="69" t="str">
        <f>'Verification Form'!AC25</f>
        <v/>
      </c>
      <c r="AD20" s="69" t="str">
        <f>'Verification Form'!AD25</f>
        <v/>
      </c>
      <c r="AE20" s="69" t="str">
        <f>'Verification Form'!AE25</f>
        <v/>
      </c>
    </row>
    <row r="21" spans="1:31">
      <c r="A21" s="58">
        <f>'Verification Form'!A26</f>
        <v>0</v>
      </c>
      <c r="B21" s="58">
        <f>'Verification Form'!B26</f>
        <v>0</v>
      </c>
      <c r="C21" s="59">
        <f>'Verification Form'!C26</f>
        <v>0</v>
      </c>
      <c r="D21" s="59">
        <f>'Verification Form'!D26</f>
        <v>0</v>
      </c>
      <c r="E21" s="60">
        <f>'Verification Form'!E26</f>
        <v>0</v>
      </c>
      <c r="F21" s="61">
        <f>'Verification Form'!F26</f>
        <v>0</v>
      </c>
      <c r="G21" s="61">
        <f>'Verification Form'!G26</f>
        <v>0</v>
      </c>
      <c r="H21" s="61">
        <f>'Verification Form'!H26</f>
        <v>0</v>
      </c>
      <c r="I21" s="61">
        <f>'Verification Form'!I26</f>
        <v>0</v>
      </c>
      <c r="J21" s="61">
        <f>'Verification Form'!J26</f>
        <v>0</v>
      </c>
      <c r="K21" s="62">
        <f>'Verification Form'!K26</f>
        <v>0</v>
      </c>
      <c r="L21" s="61">
        <f>'Verification Form'!L26</f>
        <v>0</v>
      </c>
      <c r="M21" s="61">
        <f>'Verification Form'!M26</f>
        <v>0</v>
      </c>
      <c r="N21" s="63">
        <f>'Verification Form'!N26</f>
        <v>0</v>
      </c>
      <c r="O21" s="64" t="str">
        <f>'Verification Form'!O26</f>
        <v/>
      </c>
      <c r="P21" s="65" t="str">
        <f>'Verification Form'!P26</f>
        <v/>
      </c>
      <c r="Q21" s="65" t="str">
        <f>'Verification Form'!Q26</f>
        <v/>
      </c>
      <c r="R21" s="66" t="str">
        <f>'Verification Form'!R26</f>
        <v/>
      </c>
      <c r="S21" s="66" t="str">
        <f>'Verification Form'!S26</f>
        <v/>
      </c>
      <c r="T21" s="66" t="str">
        <f>'Verification Form'!T26</f>
        <v/>
      </c>
      <c r="U21" s="67" t="str">
        <f>'Verification Form'!U26</f>
        <v/>
      </c>
      <c r="V21" s="68" t="str">
        <f>'Verification Form'!V26</f>
        <v/>
      </c>
      <c r="W21" s="69">
        <f>'Verification Form'!W26</f>
        <v>0</v>
      </c>
      <c r="X21" s="69">
        <f>'Verification Form'!X26</f>
        <v>0</v>
      </c>
      <c r="Y21" s="69">
        <f>'Verification Form'!Y26</f>
        <v>0</v>
      </c>
      <c r="Z21" s="69" t="str">
        <f>'Verification Form'!Z26</f>
        <v/>
      </c>
      <c r="AA21" s="69" t="str">
        <f>'Verification Form'!AA26</f>
        <v/>
      </c>
      <c r="AB21" s="69" t="str">
        <f>'Verification Form'!AB26</f>
        <v/>
      </c>
      <c r="AC21" s="69" t="str">
        <f>'Verification Form'!AC26</f>
        <v/>
      </c>
      <c r="AD21" s="69" t="str">
        <f>'Verification Form'!AD26</f>
        <v/>
      </c>
      <c r="AE21" s="69" t="str">
        <f>'Verification Form'!AE26</f>
        <v/>
      </c>
    </row>
    <row r="22" spans="1:31">
      <c r="A22" s="58">
        <f>'Verification Form'!A27</f>
        <v>0</v>
      </c>
      <c r="B22" s="58">
        <f>'Verification Form'!B27</f>
        <v>0</v>
      </c>
      <c r="C22" s="59">
        <f>'Verification Form'!C27</f>
        <v>0</v>
      </c>
      <c r="D22" s="59">
        <f>'Verification Form'!D27</f>
        <v>0</v>
      </c>
      <c r="E22" s="60">
        <f>'Verification Form'!E27</f>
        <v>0</v>
      </c>
      <c r="F22" s="61">
        <f>'Verification Form'!F27</f>
        <v>0</v>
      </c>
      <c r="G22" s="61">
        <f>'Verification Form'!G27</f>
        <v>0</v>
      </c>
      <c r="H22" s="61">
        <f>'Verification Form'!H27</f>
        <v>0</v>
      </c>
      <c r="I22" s="61">
        <f>'Verification Form'!I27</f>
        <v>0</v>
      </c>
      <c r="J22" s="61">
        <f>'Verification Form'!J27</f>
        <v>0</v>
      </c>
      <c r="K22" s="62">
        <f>'Verification Form'!K27</f>
        <v>0</v>
      </c>
      <c r="L22" s="61">
        <f>'Verification Form'!L27</f>
        <v>0</v>
      </c>
      <c r="M22" s="61">
        <f>'Verification Form'!M27</f>
        <v>0</v>
      </c>
      <c r="N22" s="63">
        <f>'Verification Form'!N27</f>
        <v>0</v>
      </c>
      <c r="O22" s="64" t="str">
        <f>'Verification Form'!O27</f>
        <v/>
      </c>
      <c r="P22" s="65" t="str">
        <f>'Verification Form'!P27</f>
        <v/>
      </c>
      <c r="Q22" s="65" t="str">
        <f>'Verification Form'!Q27</f>
        <v/>
      </c>
      <c r="R22" s="66" t="str">
        <f>'Verification Form'!R27</f>
        <v/>
      </c>
      <c r="S22" s="66" t="str">
        <f>'Verification Form'!S27</f>
        <v/>
      </c>
      <c r="T22" s="66" t="str">
        <f>'Verification Form'!T27</f>
        <v/>
      </c>
      <c r="U22" s="67" t="str">
        <f>'Verification Form'!U27</f>
        <v/>
      </c>
      <c r="V22" s="68" t="str">
        <f>'Verification Form'!V27</f>
        <v/>
      </c>
      <c r="W22" s="69">
        <f>'Verification Form'!W27</f>
        <v>0</v>
      </c>
      <c r="X22" s="69">
        <f>'Verification Form'!X27</f>
        <v>0</v>
      </c>
      <c r="Y22" s="69">
        <f>'Verification Form'!Y27</f>
        <v>0</v>
      </c>
      <c r="Z22" s="69" t="str">
        <f>'Verification Form'!Z27</f>
        <v/>
      </c>
      <c r="AA22" s="69" t="str">
        <f>'Verification Form'!AA27</f>
        <v/>
      </c>
      <c r="AB22" s="69" t="str">
        <f>'Verification Form'!AB27</f>
        <v/>
      </c>
      <c r="AC22" s="69" t="str">
        <f>'Verification Form'!AC27</f>
        <v/>
      </c>
      <c r="AD22" s="69" t="str">
        <f>'Verification Form'!AD27</f>
        <v/>
      </c>
      <c r="AE22" s="69" t="str">
        <f>'Verification Form'!AE27</f>
        <v/>
      </c>
    </row>
    <row r="23" spans="1:31">
      <c r="A23" s="58">
        <f>'Verification Form'!A28</f>
        <v>0</v>
      </c>
      <c r="B23" s="58">
        <f>'Verification Form'!B28</f>
        <v>0</v>
      </c>
      <c r="C23" s="59">
        <f>'Verification Form'!C28</f>
        <v>0</v>
      </c>
      <c r="D23" s="59">
        <f>'Verification Form'!D28</f>
        <v>0</v>
      </c>
      <c r="E23" s="60">
        <f>'Verification Form'!E28</f>
        <v>0</v>
      </c>
      <c r="F23" s="61">
        <f>'Verification Form'!F28</f>
        <v>0</v>
      </c>
      <c r="G23" s="61">
        <f>'Verification Form'!G28</f>
        <v>0</v>
      </c>
      <c r="H23" s="61">
        <f>'Verification Form'!H28</f>
        <v>0</v>
      </c>
      <c r="I23" s="61">
        <f>'Verification Form'!I28</f>
        <v>0</v>
      </c>
      <c r="J23" s="61">
        <f>'Verification Form'!J28</f>
        <v>0</v>
      </c>
      <c r="K23" s="62">
        <f>'Verification Form'!K28</f>
        <v>0</v>
      </c>
      <c r="L23" s="61">
        <f>'Verification Form'!L28</f>
        <v>0</v>
      </c>
      <c r="M23" s="61">
        <f>'Verification Form'!M28</f>
        <v>0</v>
      </c>
      <c r="N23" s="63">
        <f>'Verification Form'!N28</f>
        <v>0</v>
      </c>
      <c r="O23" s="64" t="str">
        <f>'Verification Form'!O28</f>
        <v/>
      </c>
      <c r="P23" s="65" t="str">
        <f>'Verification Form'!P28</f>
        <v/>
      </c>
      <c r="Q23" s="65" t="str">
        <f>'Verification Form'!Q28</f>
        <v/>
      </c>
      <c r="R23" s="66" t="str">
        <f>'Verification Form'!R28</f>
        <v/>
      </c>
      <c r="S23" s="66" t="str">
        <f>'Verification Form'!S28</f>
        <v/>
      </c>
      <c r="T23" s="66" t="str">
        <f>'Verification Form'!T28</f>
        <v/>
      </c>
      <c r="U23" s="67" t="str">
        <f>'Verification Form'!U28</f>
        <v/>
      </c>
      <c r="V23" s="68" t="str">
        <f>'Verification Form'!V28</f>
        <v/>
      </c>
      <c r="W23" s="69">
        <f>'Verification Form'!W28</f>
        <v>0</v>
      </c>
      <c r="X23" s="69">
        <f>'Verification Form'!X28</f>
        <v>0</v>
      </c>
      <c r="Y23" s="69">
        <f>'Verification Form'!Y28</f>
        <v>0</v>
      </c>
      <c r="Z23" s="69" t="str">
        <f>'Verification Form'!Z28</f>
        <v/>
      </c>
      <c r="AA23" s="69" t="str">
        <f>'Verification Form'!AA28</f>
        <v/>
      </c>
      <c r="AB23" s="69" t="str">
        <f>'Verification Form'!AB28</f>
        <v/>
      </c>
      <c r="AC23" s="69" t="str">
        <f>'Verification Form'!AC28</f>
        <v/>
      </c>
      <c r="AD23" s="69" t="str">
        <f>'Verification Form'!AD28</f>
        <v/>
      </c>
      <c r="AE23" s="69" t="str">
        <f>'Verification Form'!AE28</f>
        <v/>
      </c>
    </row>
    <row r="24" spans="1:31">
      <c r="A24" s="58">
        <f>'Verification Form'!A29</f>
        <v>0</v>
      </c>
      <c r="B24" s="58">
        <f>'Verification Form'!B29</f>
        <v>0</v>
      </c>
      <c r="C24" s="59">
        <f>'Verification Form'!C29</f>
        <v>0</v>
      </c>
      <c r="D24" s="59">
        <f>'Verification Form'!D29</f>
        <v>0</v>
      </c>
      <c r="E24" s="60">
        <f>'Verification Form'!E29</f>
        <v>0</v>
      </c>
      <c r="F24" s="61">
        <f>'Verification Form'!F29</f>
        <v>0</v>
      </c>
      <c r="G24" s="61">
        <f>'Verification Form'!G29</f>
        <v>0</v>
      </c>
      <c r="H24" s="61">
        <f>'Verification Form'!H29</f>
        <v>0</v>
      </c>
      <c r="I24" s="61">
        <f>'Verification Form'!I29</f>
        <v>0</v>
      </c>
      <c r="J24" s="61">
        <f>'Verification Form'!J29</f>
        <v>0</v>
      </c>
      <c r="K24" s="62">
        <f>'Verification Form'!K29</f>
        <v>0</v>
      </c>
      <c r="L24" s="61">
        <f>'Verification Form'!L29</f>
        <v>0</v>
      </c>
      <c r="M24" s="61">
        <f>'Verification Form'!M29</f>
        <v>0</v>
      </c>
      <c r="N24" s="63">
        <f>'Verification Form'!N29</f>
        <v>0</v>
      </c>
      <c r="O24" s="64" t="str">
        <f>'Verification Form'!O29</f>
        <v/>
      </c>
      <c r="P24" s="65" t="str">
        <f>'Verification Form'!P29</f>
        <v/>
      </c>
      <c r="Q24" s="65" t="str">
        <f>'Verification Form'!Q29</f>
        <v/>
      </c>
      <c r="R24" s="66" t="str">
        <f>'Verification Form'!R29</f>
        <v/>
      </c>
      <c r="S24" s="66" t="str">
        <f>'Verification Form'!S29</f>
        <v/>
      </c>
      <c r="T24" s="66" t="str">
        <f>'Verification Form'!T29</f>
        <v/>
      </c>
      <c r="U24" s="67" t="str">
        <f>'Verification Form'!U29</f>
        <v/>
      </c>
      <c r="V24" s="68" t="str">
        <f>'Verification Form'!V29</f>
        <v/>
      </c>
      <c r="W24" s="69">
        <f>'Verification Form'!W29</f>
        <v>0</v>
      </c>
      <c r="X24" s="69">
        <f>'Verification Form'!X29</f>
        <v>0</v>
      </c>
      <c r="Y24" s="69">
        <f>'Verification Form'!Y29</f>
        <v>0</v>
      </c>
      <c r="Z24" s="69" t="str">
        <f>'Verification Form'!Z29</f>
        <v/>
      </c>
      <c r="AA24" s="69" t="str">
        <f>'Verification Form'!AA29</f>
        <v/>
      </c>
      <c r="AB24" s="69" t="str">
        <f>'Verification Form'!AB29</f>
        <v/>
      </c>
      <c r="AC24" s="69" t="str">
        <f>'Verification Form'!AC29</f>
        <v/>
      </c>
      <c r="AD24" s="69" t="str">
        <f>'Verification Form'!AD29</f>
        <v/>
      </c>
      <c r="AE24" s="69" t="str">
        <f>'Verification Form'!AE29</f>
        <v/>
      </c>
    </row>
    <row r="25" spans="1:31">
      <c r="A25" s="58">
        <f>'Verification Form'!A30</f>
        <v>0</v>
      </c>
      <c r="B25" s="58">
        <f>'Verification Form'!B30</f>
        <v>0</v>
      </c>
      <c r="C25" s="59">
        <f>'Verification Form'!C30</f>
        <v>0</v>
      </c>
      <c r="D25" s="59">
        <f>'Verification Form'!D30</f>
        <v>0</v>
      </c>
      <c r="E25" s="60">
        <f>'Verification Form'!E30</f>
        <v>0</v>
      </c>
      <c r="F25" s="61">
        <f>'Verification Form'!F30</f>
        <v>0</v>
      </c>
      <c r="G25" s="61">
        <f>'Verification Form'!G30</f>
        <v>0</v>
      </c>
      <c r="H25" s="61">
        <f>'Verification Form'!H30</f>
        <v>0</v>
      </c>
      <c r="I25" s="61">
        <f>'Verification Form'!I30</f>
        <v>0</v>
      </c>
      <c r="J25" s="61">
        <f>'Verification Form'!J30</f>
        <v>0</v>
      </c>
      <c r="K25" s="62">
        <f>'Verification Form'!K30</f>
        <v>0</v>
      </c>
      <c r="L25" s="61">
        <f>'Verification Form'!L30</f>
        <v>0</v>
      </c>
      <c r="M25" s="61">
        <f>'Verification Form'!M30</f>
        <v>0</v>
      </c>
      <c r="N25" s="63">
        <f>'Verification Form'!N30</f>
        <v>0</v>
      </c>
      <c r="O25" s="64" t="str">
        <f>'Verification Form'!O30</f>
        <v/>
      </c>
      <c r="P25" s="65" t="str">
        <f>'Verification Form'!P30</f>
        <v/>
      </c>
      <c r="Q25" s="65" t="str">
        <f>'Verification Form'!Q30</f>
        <v/>
      </c>
      <c r="R25" s="66" t="str">
        <f>'Verification Form'!R30</f>
        <v/>
      </c>
      <c r="S25" s="66" t="str">
        <f>'Verification Form'!S30</f>
        <v/>
      </c>
      <c r="T25" s="66" t="str">
        <f>'Verification Form'!T30</f>
        <v/>
      </c>
      <c r="U25" s="67" t="str">
        <f>'Verification Form'!U30</f>
        <v/>
      </c>
      <c r="V25" s="68" t="str">
        <f>'Verification Form'!V30</f>
        <v/>
      </c>
      <c r="W25" s="69">
        <f>'Verification Form'!W30</f>
        <v>0</v>
      </c>
      <c r="X25" s="69">
        <f>'Verification Form'!X30</f>
        <v>0</v>
      </c>
      <c r="Y25" s="69">
        <f>'Verification Form'!Y30</f>
        <v>0</v>
      </c>
      <c r="Z25" s="69" t="str">
        <f>'Verification Form'!Z30</f>
        <v/>
      </c>
      <c r="AA25" s="69" t="str">
        <f>'Verification Form'!AA30</f>
        <v/>
      </c>
      <c r="AB25" s="69" t="str">
        <f>'Verification Form'!AB30</f>
        <v/>
      </c>
      <c r="AC25" s="69" t="str">
        <f>'Verification Form'!AC30</f>
        <v/>
      </c>
      <c r="AD25" s="69" t="str">
        <f>'Verification Form'!AD30</f>
        <v/>
      </c>
      <c r="AE25" s="69" t="str">
        <f>'Verification Form'!AE30</f>
        <v/>
      </c>
    </row>
    <row r="26" spans="1:31">
      <c r="A26" s="58">
        <f>'Verification Form'!A31</f>
        <v>0</v>
      </c>
      <c r="B26" s="58">
        <f>'Verification Form'!B31</f>
        <v>0</v>
      </c>
      <c r="C26" s="59">
        <f>'Verification Form'!C31</f>
        <v>0</v>
      </c>
      <c r="D26" s="59">
        <f>'Verification Form'!D31</f>
        <v>0</v>
      </c>
      <c r="E26" s="60">
        <f>'Verification Form'!E31</f>
        <v>0</v>
      </c>
      <c r="F26" s="61">
        <f>'Verification Form'!F31</f>
        <v>0</v>
      </c>
      <c r="G26" s="61">
        <f>'Verification Form'!G31</f>
        <v>0</v>
      </c>
      <c r="H26" s="61">
        <f>'Verification Form'!H31</f>
        <v>0</v>
      </c>
      <c r="I26" s="61">
        <f>'Verification Form'!I31</f>
        <v>0</v>
      </c>
      <c r="J26" s="61">
        <f>'Verification Form'!J31</f>
        <v>0</v>
      </c>
      <c r="K26" s="62">
        <f>'Verification Form'!K31</f>
        <v>0</v>
      </c>
      <c r="L26" s="61">
        <f>'Verification Form'!L31</f>
        <v>0</v>
      </c>
      <c r="M26" s="61">
        <f>'Verification Form'!M31</f>
        <v>0</v>
      </c>
      <c r="N26" s="63">
        <f>'Verification Form'!N31</f>
        <v>0</v>
      </c>
      <c r="O26" s="64" t="str">
        <f>'Verification Form'!O31</f>
        <v/>
      </c>
      <c r="P26" s="65" t="str">
        <f>'Verification Form'!P31</f>
        <v/>
      </c>
      <c r="Q26" s="65" t="str">
        <f>'Verification Form'!Q31</f>
        <v/>
      </c>
      <c r="R26" s="66" t="str">
        <f>'Verification Form'!R31</f>
        <v/>
      </c>
      <c r="S26" s="66" t="str">
        <f>'Verification Form'!S31</f>
        <v/>
      </c>
      <c r="T26" s="66" t="str">
        <f>'Verification Form'!T31</f>
        <v/>
      </c>
      <c r="U26" s="67" t="str">
        <f>'Verification Form'!U31</f>
        <v/>
      </c>
      <c r="V26" s="68" t="str">
        <f>'Verification Form'!V31</f>
        <v/>
      </c>
      <c r="W26" s="69">
        <f>'Verification Form'!W31</f>
        <v>0</v>
      </c>
      <c r="X26" s="69">
        <f>'Verification Form'!X31</f>
        <v>0</v>
      </c>
      <c r="Y26" s="69">
        <f>'Verification Form'!Y31</f>
        <v>0</v>
      </c>
      <c r="Z26" s="69" t="str">
        <f>'Verification Form'!Z31</f>
        <v/>
      </c>
      <c r="AA26" s="69" t="str">
        <f>'Verification Form'!AA31</f>
        <v/>
      </c>
      <c r="AB26" s="69" t="str">
        <f>'Verification Form'!AB31</f>
        <v/>
      </c>
      <c r="AC26" s="69" t="str">
        <f>'Verification Form'!AC31</f>
        <v/>
      </c>
      <c r="AD26" s="69" t="str">
        <f>'Verification Form'!AD31</f>
        <v/>
      </c>
      <c r="AE26" s="69" t="str">
        <f>'Verification Form'!AE31</f>
        <v/>
      </c>
    </row>
    <row r="27" spans="1:31">
      <c r="A27" s="58">
        <f>'Verification Form'!A32</f>
        <v>0</v>
      </c>
      <c r="B27" s="58">
        <f>'Verification Form'!B32</f>
        <v>0</v>
      </c>
      <c r="C27" s="59">
        <f>'Verification Form'!C32</f>
        <v>0</v>
      </c>
      <c r="D27" s="59">
        <f>'Verification Form'!D32</f>
        <v>0</v>
      </c>
      <c r="E27" s="60">
        <f>'Verification Form'!E32</f>
        <v>0</v>
      </c>
      <c r="F27" s="61">
        <f>'Verification Form'!F32</f>
        <v>0</v>
      </c>
      <c r="G27" s="61">
        <f>'Verification Form'!G32</f>
        <v>0</v>
      </c>
      <c r="H27" s="61">
        <f>'Verification Form'!H32</f>
        <v>0</v>
      </c>
      <c r="I27" s="61">
        <f>'Verification Form'!I32</f>
        <v>0</v>
      </c>
      <c r="J27" s="61">
        <f>'Verification Form'!J32</f>
        <v>0</v>
      </c>
      <c r="K27" s="62">
        <f>'Verification Form'!K32</f>
        <v>0</v>
      </c>
      <c r="L27" s="61">
        <f>'Verification Form'!L32</f>
        <v>0</v>
      </c>
      <c r="M27" s="61">
        <f>'Verification Form'!M32</f>
        <v>0</v>
      </c>
      <c r="N27" s="63">
        <f>'Verification Form'!N32</f>
        <v>0</v>
      </c>
      <c r="O27" s="64" t="str">
        <f>'Verification Form'!O32</f>
        <v/>
      </c>
      <c r="P27" s="65" t="str">
        <f>'Verification Form'!P32</f>
        <v/>
      </c>
      <c r="Q27" s="65" t="str">
        <f>'Verification Form'!Q32</f>
        <v/>
      </c>
      <c r="R27" s="66" t="str">
        <f>'Verification Form'!R32</f>
        <v/>
      </c>
      <c r="S27" s="66" t="str">
        <f>'Verification Form'!S32</f>
        <v/>
      </c>
      <c r="T27" s="66" t="str">
        <f>'Verification Form'!T32</f>
        <v/>
      </c>
      <c r="U27" s="67" t="str">
        <f>'Verification Form'!U32</f>
        <v/>
      </c>
      <c r="V27" s="68" t="str">
        <f>'Verification Form'!V32</f>
        <v/>
      </c>
      <c r="W27" s="69">
        <f>'Verification Form'!W32</f>
        <v>0</v>
      </c>
      <c r="X27" s="69">
        <f>'Verification Form'!X32</f>
        <v>0</v>
      </c>
      <c r="Y27" s="69">
        <f>'Verification Form'!Y32</f>
        <v>0</v>
      </c>
      <c r="Z27" s="69" t="str">
        <f>'Verification Form'!Z32</f>
        <v/>
      </c>
      <c r="AA27" s="69" t="str">
        <f>'Verification Form'!AA32</f>
        <v/>
      </c>
      <c r="AB27" s="69" t="str">
        <f>'Verification Form'!AB32</f>
        <v/>
      </c>
      <c r="AC27" s="69" t="str">
        <f>'Verification Form'!AC32</f>
        <v/>
      </c>
      <c r="AD27" s="69" t="str">
        <f>'Verification Form'!AD32</f>
        <v/>
      </c>
      <c r="AE27" s="69" t="str">
        <f>'Verification Form'!AE32</f>
        <v/>
      </c>
    </row>
    <row r="28" spans="1:31">
      <c r="A28" s="58">
        <f>'Verification Form'!A33</f>
        <v>0</v>
      </c>
      <c r="B28" s="58">
        <f>'Verification Form'!B33</f>
        <v>0</v>
      </c>
      <c r="C28" s="59">
        <f>'Verification Form'!C33</f>
        <v>0</v>
      </c>
      <c r="D28" s="59">
        <f>'Verification Form'!D33</f>
        <v>0</v>
      </c>
      <c r="E28" s="60">
        <f>'Verification Form'!E33</f>
        <v>0</v>
      </c>
      <c r="F28" s="61">
        <f>'Verification Form'!F33</f>
        <v>0</v>
      </c>
      <c r="G28" s="61">
        <f>'Verification Form'!G33</f>
        <v>0</v>
      </c>
      <c r="H28" s="61">
        <f>'Verification Form'!H33</f>
        <v>0</v>
      </c>
      <c r="I28" s="61">
        <f>'Verification Form'!I33</f>
        <v>0</v>
      </c>
      <c r="J28" s="61">
        <f>'Verification Form'!J33</f>
        <v>0</v>
      </c>
      <c r="K28" s="62">
        <f>'Verification Form'!K33</f>
        <v>0</v>
      </c>
      <c r="L28" s="61">
        <f>'Verification Form'!L33</f>
        <v>0</v>
      </c>
      <c r="M28" s="61">
        <f>'Verification Form'!M33</f>
        <v>0</v>
      </c>
      <c r="N28" s="63">
        <f>'Verification Form'!N33</f>
        <v>0</v>
      </c>
      <c r="O28" s="64" t="str">
        <f>'Verification Form'!O33</f>
        <v/>
      </c>
      <c r="P28" s="65" t="str">
        <f>'Verification Form'!P33</f>
        <v/>
      </c>
      <c r="Q28" s="65" t="str">
        <f>'Verification Form'!Q33</f>
        <v/>
      </c>
      <c r="R28" s="66" t="str">
        <f>'Verification Form'!R33</f>
        <v/>
      </c>
      <c r="S28" s="66" t="str">
        <f>'Verification Form'!S33</f>
        <v/>
      </c>
      <c r="T28" s="66" t="str">
        <f>'Verification Form'!T33</f>
        <v/>
      </c>
      <c r="U28" s="67" t="str">
        <f>'Verification Form'!U33</f>
        <v/>
      </c>
      <c r="V28" s="68" t="str">
        <f>'Verification Form'!V33</f>
        <v/>
      </c>
      <c r="W28" s="69">
        <f>'Verification Form'!W33</f>
        <v>0</v>
      </c>
      <c r="X28" s="69">
        <f>'Verification Form'!X33</f>
        <v>0</v>
      </c>
      <c r="Y28" s="69">
        <f>'Verification Form'!Y33</f>
        <v>0</v>
      </c>
      <c r="Z28" s="69" t="str">
        <f>'Verification Form'!Z33</f>
        <v/>
      </c>
      <c r="AA28" s="69" t="str">
        <f>'Verification Form'!AA33</f>
        <v/>
      </c>
      <c r="AB28" s="69" t="str">
        <f>'Verification Form'!AB33</f>
        <v/>
      </c>
      <c r="AC28" s="69" t="str">
        <f>'Verification Form'!AC33</f>
        <v/>
      </c>
      <c r="AD28" s="69" t="str">
        <f>'Verification Form'!AD33</f>
        <v/>
      </c>
      <c r="AE28" s="69" t="str">
        <f>'Verification Form'!AE33</f>
        <v/>
      </c>
    </row>
    <row r="29" spans="1:31">
      <c r="A29" s="58">
        <f>'Verification Form'!A34</f>
        <v>0</v>
      </c>
      <c r="B29" s="58">
        <f>'Verification Form'!B34</f>
        <v>0</v>
      </c>
      <c r="C29" s="59">
        <f>'Verification Form'!C34</f>
        <v>0</v>
      </c>
      <c r="D29" s="59">
        <f>'Verification Form'!D34</f>
        <v>0</v>
      </c>
      <c r="E29" s="60">
        <f>'Verification Form'!E34</f>
        <v>0</v>
      </c>
      <c r="F29" s="61">
        <f>'Verification Form'!F34</f>
        <v>0</v>
      </c>
      <c r="G29" s="61">
        <f>'Verification Form'!G34</f>
        <v>0</v>
      </c>
      <c r="H29" s="61">
        <f>'Verification Form'!H34</f>
        <v>0</v>
      </c>
      <c r="I29" s="61">
        <f>'Verification Form'!I34</f>
        <v>0</v>
      </c>
      <c r="J29" s="61">
        <f>'Verification Form'!J34</f>
        <v>0</v>
      </c>
      <c r="K29" s="62">
        <f>'Verification Form'!K34</f>
        <v>0</v>
      </c>
      <c r="L29" s="61">
        <f>'Verification Form'!L34</f>
        <v>0</v>
      </c>
      <c r="M29" s="61">
        <f>'Verification Form'!M34</f>
        <v>0</v>
      </c>
      <c r="N29" s="63">
        <f>'Verification Form'!N34</f>
        <v>0</v>
      </c>
      <c r="O29" s="64" t="str">
        <f>'Verification Form'!O34</f>
        <v/>
      </c>
      <c r="P29" s="65" t="str">
        <f>'Verification Form'!P34</f>
        <v/>
      </c>
      <c r="Q29" s="65" t="str">
        <f>'Verification Form'!Q34</f>
        <v/>
      </c>
      <c r="R29" s="66" t="str">
        <f>'Verification Form'!R34</f>
        <v/>
      </c>
      <c r="S29" s="66" t="str">
        <f>'Verification Form'!S34</f>
        <v/>
      </c>
      <c r="T29" s="66" t="str">
        <f>'Verification Form'!T34</f>
        <v/>
      </c>
      <c r="U29" s="67" t="str">
        <f>'Verification Form'!U34</f>
        <v/>
      </c>
      <c r="V29" s="68" t="str">
        <f>'Verification Form'!V34</f>
        <v/>
      </c>
      <c r="W29" s="69">
        <f>'Verification Form'!W34</f>
        <v>0</v>
      </c>
      <c r="X29" s="69">
        <f>'Verification Form'!X34</f>
        <v>0</v>
      </c>
      <c r="Y29" s="69">
        <f>'Verification Form'!Y34</f>
        <v>0</v>
      </c>
      <c r="Z29" s="69" t="str">
        <f>'Verification Form'!Z34</f>
        <v/>
      </c>
      <c r="AA29" s="69" t="str">
        <f>'Verification Form'!AA34</f>
        <v/>
      </c>
      <c r="AB29" s="69" t="str">
        <f>'Verification Form'!AB34</f>
        <v/>
      </c>
      <c r="AC29" s="69" t="str">
        <f>'Verification Form'!AC34</f>
        <v/>
      </c>
      <c r="AD29" s="69" t="str">
        <f>'Verification Form'!AD34</f>
        <v/>
      </c>
      <c r="AE29" s="69" t="str">
        <f>'Verification Form'!AE34</f>
        <v/>
      </c>
    </row>
    <row r="30" spans="1:31">
      <c r="A30" s="58">
        <f>'Verification Form'!A35</f>
        <v>0</v>
      </c>
      <c r="B30" s="58">
        <f>'Verification Form'!B35</f>
        <v>0</v>
      </c>
      <c r="C30" s="59">
        <f>'Verification Form'!C35</f>
        <v>0</v>
      </c>
      <c r="D30" s="59">
        <f>'Verification Form'!D35</f>
        <v>0</v>
      </c>
      <c r="E30" s="60">
        <f>'Verification Form'!E35</f>
        <v>0</v>
      </c>
      <c r="F30" s="61">
        <f>'Verification Form'!F35</f>
        <v>0</v>
      </c>
      <c r="G30" s="61">
        <f>'Verification Form'!G35</f>
        <v>0</v>
      </c>
      <c r="H30" s="61">
        <f>'Verification Form'!H35</f>
        <v>0</v>
      </c>
      <c r="I30" s="61">
        <f>'Verification Form'!I35</f>
        <v>0</v>
      </c>
      <c r="J30" s="61">
        <f>'Verification Form'!J35</f>
        <v>0</v>
      </c>
      <c r="K30" s="62">
        <f>'Verification Form'!K35</f>
        <v>0</v>
      </c>
      <c r="L30" s="61">
        <f>'Verification Form'!L35</f>
        <v>0</v>
      </c>
      <c r="M30" s="61">
        <f>'Verification Form'!M35</f>
        <v>0</v>
      </c>
      <c r="N30" s="63">
        <f>'Verification Form'!N35</f>
        <v>0</v>
      </c>
      <c r="O30" s="64" t="str">
        <f>'Verification Form'!O35</f>
        <v/>
      </c>
      <c r="P30" s="65" t="str">
        <f>'Verification Form'!P35</f>
        <v/>
      </c>
      <c r="Q30" s="65" t="str">
        <f>'Verification Form'!Q35</f>
        <v/>
      </c>
      <c r="R30" s="66" t="str">
        <f>'Verification Form'!R35</f>
        <v/>
      </c>
      <c r="S30" s="66" t="str">
        <f>'Verification Form'!S35</f>
        <v/>
      </c>
      <c r="T30" s="66" t="str">
        <f>'Verification Form'!T35</f>
        <v/>
      </c>
      <c r="U30" s="67" t="str">
        <f>'Verification Form'!U35</f>
        <v/>
      </c>
      <c r="V30" s="68" t="str">
        <f>'Verification Form'!V35</f>
        <v/>
      </c>
      <c r="W30" s="69">
        <f>'Verification Form'!W35</f>
        <v>0</v>
      </c>
      <c r="X30" s="69">
        <f>'Verification Form'!X35</f>
        <v>0</v>
      </c>
      <c r="Y30" s="69">
        <f>'Verification Form'!Y35</f>
        <v>0</v>
      </c>
      <c r="Z30" s="69" t="str">
        <f>'Verification Form'!Z35</f>
        <v/>
      </c>
      <c r="AA30" s="69" t="str">
        <f>'Verification Form'!AA35</f>
        <v/>
      </c>
      <c r="AB30" s="69" t="str">
        <f>'Verification Form'!AB35</f>
        <v/>
      </c>
      <c r="AC30" s="69" t="str">
        <f>'Verification Form'!AC35</f>
        <v/>
      </c>
      <c r="AD30" s="69" t="str">
        <f>'Verification Form'!AD35</f>
        <v/>
      </c>
      <c r="AE30" s="69" t="str">
        <f>'Verification Form'!AE35</f>
        <v/>
      </c>
    </row>
    <row r="31" spans="1:31">
      <c r="A31" s="58">
        <f>'Verification Form'!A36</f>
        <v>0</v>
      </c>
      <c r="B31" s="58">
        <f>'Verification Form'!B36</f>
        <v>0</v>
      </c>
      <c r="C31" s="59">
        <f>'Verification Form'!C36</f>
        <v>0</v>
      </c>
      <c r="D31" s="59">
        <f>'Verification Form'!D36</f>
        <v>0</v>
      </c>
      <c r="E31" s="60">
        <f>'Verification Form'!E36</f>
        <v>0</v>
      </c>
      <c r="F31" s="61">
        <f>'Verification Form'!F36</f>
        <v>0</v>
      </c>
      <c r="G31" s="61">
        <f>'Verification Form'!G36</f>
        <v>0</v>
      </c>
      <c r="H31" s="61">
        <f>'Verification Form'!H36</f>
        <v>0</v>
      </c>
      <c r="I31" s="61">
        <f>'Verification Form'!I36</f>
        <v>0</v>
      </c>
      <c r="J31" s="61">
        <f>'Verification Form'!J36</f>
        <v>0</v>
      </c>
      <c r="K31" s="62">
        <f>'Verification Form'!K36</f>
        <v>0</v>
      </c>
      <c r="L31" s="61">
        <f>'Verification Form'!L36</f>
        <v>0</v>
      </c>
      <c r="M31" s="61">
        <f>'Verification Form'!M36</f>
        <v>0</v>
      </c>
      <c r="N31" s="63">
        <f>'Verification Form'!N36</f>
        <v>0</v>
      </c>
      <c r="O31" s="64" t="str">
        <f>'Verification Form'!O36</f>
        <v/>
      </c>
      <c r="P31" s="65" t="str">
        <f>'Verification Form'!P36</f>
        <v/>
      </c>
      <c r="Q31" s="65" t="str">
        <f>'Verification Form'!Q36</f>
        <v/>
      </c>
      <c r="R31" s="66" t="str">
        <f>'Verification Form'!R36</f>
        <v/>
      </c>
      <c r="S31" s="66" t="str">
        <f>'Verification Form'!S36</f>
        <v/>
      </c>
      <c r="T31" s="66" t="str">
        <f>'Verification Form'!T36</f>
        <v/>
      </c>
      <c r="U31" s="67" t="str">
        <f>'Verification Form'!U36</f>
        <v/>
      </c>
      <c r="V31" s="68" t="str">
        <f>'Verification Form'!V36</f>
        <v/>
      </c>
      <c r="W31" s="69">
        <f>'Verification Form'!W36</f>
        <v>0</v>
      </c>
      <c r="X31" s="69">
        <f>'Verification Form'!X36</f>
        <v>0</v>
      </c>
      <c r="Y31" s="69">
        <f>'Verification Form'!Y36</f>
        <v>0</v>
      </c>
      <c r="Z31" s="69" t="str">
        <f>'Verification Form'!Z36</f>
        <v/>
      </c>
      <c r="AA31" s="69" t="str">
        <f>'Verification Form'!AA36</f>
        <v/>
      </c>
      <c r="AB31" s="69" t="str">
        <f>'Verification Form'!AB36</f>
        <v/>
      </c>
      <c r="AC31" s="69" t="str">
        <f>'Verification Form'!AC36</f>
        <v/>
      </c>
      <c r="AD31" s="69" t="str">
        <f>'Verification Form'!AD36</f>
        <v/>
      </c>
      <c r="AE31" s="69" t="str">
        <f>'Verification Form'!AE36</f>
        <v/>
      </c>
    </row>
    <row r="32" spans="1:31">
      <c r="A32" s="58">
        <f>'Verification Form'!A37</f>
        <v>0</v>
      </c>
      <c r="B32" s="58">
        <f>'Verification Form'!B37</f>
        <v>0</v>
      </c>
      <c r="C32" s="59">
        <f>'Verification Form'!C37</f>
        <v>0</v>
      </c>
      <c r="D32" s="59">
        <f>'Verification Form'!D37</f>
        <v>0</v>
      </c>
      <c r="E32" s="60">
        <f>'Verification Form'!E37</f>
        <v>0</v>
      </c>
      <c r="F32" s="61">
        <f>'Verification Form'!F37</f>
        <v>0</v>
      </c>
      <c r="G32" s="61">
        <f>'Verification Form'!G37</f>
        <v>0</v>
      </c>
      <c r="H32" s="61">
        <f>'Verification Form'!H37</f>
        <v>0</v>
      </c>
      <c r="I32" s="61">
        <f>'Verification Form'!I37</f>
        <v>0</v>
      </c>
      <c r="J32" s="61">
        <f>'Verification Form'!J37</f>
        <v>0</v>
      </c>
      <c r="K32" s="62">
        <f>'Verification Form'!K37</f>
        <v>0</v>
      </c>
      <c r="L32" s="61">
        <f>'Verification Form'!L37</f>
        <v>0</v>
      </c>
      <c r="M32" s="61">
        <f>'Verification Form'!M37</f>
        <v>0</v>
      </c>
      <c r="N32" s="63">
        <f>'Verification Form'!N37</f>
        <v>0</v>
      </c>
      <c r="O32" s="64" t="str">
        <f>'Verification Form'!O37</f>
        <v/>
      </c>
      <c r="P32" s="65" t="str">
        <f>'Verification Form'!P37</f>
        <v/>
      </c>
      <c r="Q32" s="65" t="str">
        <f>'Verification Form'!Q37</f>
        <v/>
      </c>
      <c r="R32" s="66" t="str">
        <f>'Verification Form'!R37</f>
        <v/>
      </c>
      <c r="S32" s="66" t="str">
        <f>'Verification Form'!S37</f>
        <v/>
      </c>
      <c r="T32" s="66" t="str">
        <f>'Verification Form'!T37</f>
        <v/>
      </c>
      <c r="U32" s="67" t="str">
        <f>'Verification Form'!U37</f>
        <v/>
      </c>
      <c r="V32" s="68" t="str">
        <f>'Verification Form'!V37</f>
        <v/>
      </c>
      <c r="W32" s="69">
        <f>'Verification Form'!W37</f>
        <v>0</v>
      </c>
      <c r="X32" s="69">
        <f>'Verification Form'!X37</f>
        <v>0</v>
      </c>
      <c r="Y32" s="69">
        <f>'Verification Form'!Y37</f>
        <v>0</v>
      </c>
      <c r="Z32" s="69" t="str">
        <f>'Verification Form'!Z37</f>
        <v/>
      </c>
      <c r="AA32" s="69" t="str">
        <f>'Verification Form'!AA37</f>
        <v/>
      </c>
      <c r="AB32" s="69" t="str">
        <f>'Verification Form'!AB37</f>
        <v/>
      </c>
      <c r="AC32" s="69" t="str">
        <f>'Verification Form'!AC37</f>
        <v/>
      </c>
      <c r="AD32" s="69" t="str">
        <f>'Verification Form'!AD37</f>
        <v/>
      </c>
      <c r="AE32" s="69" t="str">
        <f>'Verification Form'!AE37</f>
        <v/>
      </c>
    </row>
    <row r="33" spans="1:31">
      <c r="A33" s="58">
        <f>'Verification Form'!A38</f>
        <v>0</v>
      </c>
      <c r="B33" s="58">
        <f>'Verification Form'!B38</f>
        <v>0</v>
      </c>
      <c r="C33" s="59">
        <f>'Verification Form'!C38</f>
        <v>0</v>
      </c>
      <c r="D33" s="59">
        <f>'Verification Form'!D38</f>
        <v>0</v>
      </c>
      <c r="E33" s="60">
        <f>'Verification Form'!E38</f>
        <v>0</v>
      </c>
      <c r="F33" s="61">
        <f>'Verification Form'!F38</f>
        <v>0</v>
      </c>
      <c r="G33" s="61">
        <f>'Verification Form'!G38</f>
        <v>0</v>
      </c>
      <c r="H33" s="61">
        <f>'Verification Form'!H38</f>
        <v>0</v>
      </c>
      <c r="I33" s="61">
        <f>'Verification Form'!I38</f>
        <v>0</v>
      </c>
      <c r="J33" s="61">
        <f>'Verification Form'!J38</f>
        <v>0</v>
      </c>
      <c r="K33" s="62">
        <f>'Verification Form'!K38</f>
        <v>0</v>
      </c>
      <c r="L33" s="61">
        <f>'Verification Form'!L38</f>
        <v>0</v>
      </c>
      <c r="M33" s="61">
        <f>'Verification Form'!M38</f>
        <v>0</v>
      </c>
      <c r="N33" s="63">
        <f>'Verification Form'!N38</f>
        <v>0</v>
      </c>
      <c r="O33" s="64" t="str">
        <f>'Verification Form'!O38</f>
        <v/>
      </c>
      <c r="P33" s="65" t="str">
        <f>'Verification Form'!P38</f>
        <v/>
      </c>
      <c r="Q33" s="65" t="str">
        <f>'Verification Form'!Q38</f>
        <v/>
      </c>
      <c r="R33" s="66" t="str">
        <f>'Verification Form'!R38</f>
        <v/>
      </c>
      <c r="S33" s="66" t="str">
        <f>'Verification Form'!S38</f>
        <v/>
      </c>
      <c r="T33" s="66" t="str">
        <f>'Verification Form'!T38</f>
        <v/>
      </c>
      <c r="U33" s="67" t="str">
        <f>'Verification Form'!U38</f>
        <v/>
      </c>
      <c r="V33" s="68" t="str">
        <f>'Verification Form'!V38</f>
        <v/>
      </c>
      <c r="W33" s="69">
        <f>'Verification Form'!W38</f>
        <v>0</v>
      </c>
      <c r="X33" s="69">
        <f>'Verification Form'!X38</f>
        <v>0</v>
      </c>
      <c r="Y33" s="69">
        <f>'Verification Form'!Y38</f>
        <v>0</v>
      </c>
      <c r="Z33" s="69" t="str">
        <f>'Verification Form'!Z38</f>
        <v/>
      </c>
      <c r="AA33" s="69" t="str">
        <f>'Verification Form'!AA38</f>
        <v/>
      </c>
      <c r="AB33" s="69" t="str">
        <f>'Verification Form'!AB38</f>
        <v/>
      </c>
      <c r="AC33" s="69" t="str">
        <f>'Verification Form'!AC38</f>
        <v/>
      </c>
      <c r="AD33" s="69" t="str">
        <f>'Verification Form'!AD38</f>
        <v/>
      </c>
      <c r="AE33" s="69" t="str">
        <f>'Verification Form'!AE38</f>
        <v/>
      </c>
    </row>
    <row r="34" spans="1:31">
      <c r="A34" s="58">
        <f>'Verification Form'!A39</f>
        <v>0</v>
      </c>
      <c r="B34" s="58">
        <f>'Verification Form'!B39</f>
        <v>0</v>
      </c>
      <c r="C34" s="59">
        <f>'Verification Form'!C39</f>
        <v>0</v>
      </c>
      <c r="D34" s="59">
        <f>'Verification Form'!D39</f>
        <v>0</v>
      </c>
      <c r="E34" s="60">
        <f>'Verification Form'!E39</f>
        <v>0</v>
      </c>
      <c r="F34" s="61">
        <f>'Verification Form'!F39</f>
        <v>0</v>
      </c>
      <c r="G34" s="61">
        <f>'Verification Form'!G39</f>
        <v>0</v>
      </c>
      <c r="H34" s="61">
        <f>'Verification Form'!H39</f>
        <v>0</v>
      </c>
      <c r="I34" s="61">
        <f>'Verification Form'!I39</f>
        <v>0</v>
      </c>
      <c r="J34" s="61">
        <f>'Verification Form'!J39</f>
        <v>0</v>
      </c>
      <c r="K34" s="62">
        <f>'Verification Form'!K39</f>
        <v>0</v>
      </c>
      <c r="L34" s="61">
        <f>'Verification Form'!L39</f>
        <v>0</v>
      </c>
      <c r="M34" s="61">
        <f>'Verification Form'!M39</f>
        <v>0</v>
      </c>
      <c r="N34" s="63">
        <f>'Verification Form'!N39</f>
        <v>0</v>
      </c>
      <c r="O34" s="64" t="str">
        <f>'Verification Form'!O39</f>
        <v/>
      </c>
      <c r="P34" s="65" t="str">
        <f>'Verification Form'!P39</f>
        <v/>
      </c>
      <c r="Q34" s="65" t="str">
        <f>'Verification Form'!Q39</f>
        <v/>
      </c>
      <c r="R34" s="66" t="str">
        <f>'Verification Form'!R39</f>
        <v/>
      </c>
      <c r="S34" s="66" t="str">
        <f>'Verification Form'!S39</f>
        <v/>
      </c>
      <c r="T34" s="66" t="str">
        <f>'Verification Form'!T39</f>
        <v/>
      </c>
      <c r="U34" s="67" t="str">
        <f>'Verification Form'!U39</f>
        <v/>
      </c>
      <c r="V34" s="68" t="str">
        <f>'Verification Form'!V39</f>
        <v/>
      </c>
      <c r="W34" s="69">
        <f>'Verification Form'!W39</f>
        <v>0</v>
      </c>
      <c r="X34" s="69">
        <f>'Verification Form'!X39</f>
        <v>0</v>
      </c>
      <c r="Y34" s="69">
        <f>'Verification Form'!Y39</f>
        <v>0</v>
      </c>
      <c r="Z34" s="69" t="str">
        <f>'Verification Form'!Z39</f>
        <v/>
      </c>
      <c r="AA34" s="69" t="str">
        <f>'Verification Form'!AA39</f>
        <v/>
      </c>
      <c r="AB34" s="69" t="str">
        <f>'Verification Form'!AB39</f>
        <v/>
      </c>
      <c r="AC34" s="69" t="str">
        <f>'Verification Form'!AC39</f>
        <v/>
      </c>
      <c r="AD34" s="69" t="str">
        <f>'Verification Form'!AD39</f>
        <v/>
      </c>
      <c r="AE34" s="69" t="str">
        <f>'Verification Form'!AE39</f>
        <v/>
      </c>
    </row>
    <row r="35" spans="1:31">
      <c r="A35" s="58">
        <f>'Verification Form'!A40</f>
        <v>0</v>
      </c>
      <c r="B35" s="58">
        <f>'Verification Form'!B40</f>
        <v>0</v>
      </c>
      <c r="C35" s="59">
        <f>'Verification Form'!C40</f>
        <v>0</v>
      </c>
      <c r="D35" s="59">
        <f>'Verification Form'!D40</f>
        <v>0</v>
      </c>
      <c r="E35" s="60">
        <f>'Verification Form'!E40</f>
        <v>0</v>
      </c>
      <c r="F35" s="61">
        <f>'Verification Form'!F40</f>
        <v>0</v>
      </c>
      <c r="G35" s="61">
        <f>'Verification Form'!G40</f>
        <v>0</v>
      </c>
      <c r="H35" s="61">
        <f>'Verification Form'!H40</f>
        <v>0</v>
      </c>
      <c r="I35" s="61">
        <f>'Verification Form'!I40</f>
        <v>0</v>
      </c>
      <c r="J35" s="61">
        <f>'Verification Form'!J40</f>
        <v>0</v>
      </c>
      <c r="K35" s="62">
        <f>'Verification Form'!K40</f>
        <v>0</v>
      </c>
      <c r="L35" s="61">
        <f>'Verification Form'!L40</f>
        <v>0</v>
      </c>
      <c r="M35" s="61">
        <f>'Verification Form'!M40</f>
        <v>0</v>
      </c>
      <c r="N35" s="63">
        <f>'Verification Form'!N40</f>
        <v>0</v>
      </c>
      <c r="O35" s="64" t="str">
        <f>'Verification Form'!O40</f>
        <v/>
      </c>
      <c r="P35" s="65" t="str">
        <f>'Verification Form'!P40</f>
        <v/>
      </c>
      <c r="Q35" s="65" t="str">
        <f>'Verification Form'!Q40</f>
        <v/>
      </c>
      <c r="R35" s="66" t="str">
        <f>'Verification Form'!R40</f>
        <v/>
      </c>
      <c r="S35" s="66" t="str">
        <f>'Verification Form'!S40</f>
        <v/>
      </c>
      <c r="T35" s="66" t="str">
        <f>'Verification Form'!T40</f>
        <v/>
      </c>
      <c r="U35" s="67" t="str">
        <f>'Verification Form'!U40</f>
        <v/>
      </c>
      <c r="V35" s="68" t="str">
        <f>'Verification Form'!V40</f>
        <v/>
      </c>
      <c r="W35" s="69">
        <f>'Verification Form'!W40</f>
        <v>0</v>
      </c>
      <c r="X35" s="69">
        <f>'Verification Form'!X40</f>
        <v>0</v>
      </c>
      <c r="Y35" s="69">
        <f>'Verification Form'!Y40</f>
        <v>0</v>
      </c>
      <c r="Z35" s="69" t="str">
        <f>'Verification Form'!Z40</f>
        <v/>
      </c>
      <c r="AA35" s="69" t="str">
        <f>'Verification Form'!AA40</f>
        <v/>
      </c>
      <c r="AB35" s="69" t="str">
        <f>'Verification Form'!AB40</f>
        <v/>
      </c>
      <c r="AC35" s="69" t="str">
        <f>'Verification Form'!AC40</f>
        <v/>
      </c>
      <c r="AD35" s="69" t="str">
        <f>'Verification Form'!AD40</f>
        <v/>
      </c>
      <c r="AE35" s="69" t="str">
        <f>'Verification Form'!AE40</f>
        <v/>
      </c>
    </row>
    <row r="36" spans="1:31">
      <c r="A36" s="58">
        <f>'Verification Form'!A41</f>
        <v>0</v>
      </c>
      <c r="B36" s="58">
        <f>'Verification Form'!B41</f>
        <v>0</v>
      </c>
      <c r="C36" s="59">
        <f>'Verification Form'!C41</f>
        <v>0</v>
      </c>
      <c r="D36" s="59">
        <f>'Verification Form'!D41</f>
        <v>0</v>
      </c>
      <c r="E36" s="60">
        <f>'Verification Form'!E41</f>
        <v>0</v>
      </c>
      <c r="F36" s="61">
        <f>'Verification Form'!F41</f>
        <v>0</v>
      </c>
      <c r="G36" s="61">
        <f>'Verification Form'!G41</f>
        <v>0</v>
      </c>
      <c r="H36" s="61">
        <f>'Verification Form'!H41</f>
        <v>0</v>
      </c>
      <c r="I36" s="61">
        <f>'Verification Form'!I41</f>
        <v>0</v>
      </c>
      <c r="J36" s="61">
        <f>'Verification Form'!J41</f>
        <v>0</v>
      </c>
      <c r="K36" s="62">
        <f>'Verification Form'!K41</f>
        <v>0</v>
      </c>
      <c r="L36" s="61">
        <f>'Verification Form'!L41</f>
        <v>0</v>
      </c>
      <c r="M36" s="61">
        <f>'Verification Form'!M41</f>
        <v>0</v>
      </c>
      <c r="N36" s="63">
        <f>'Verification Form'!N41</f>
        <v>0</v>
      </c>
      <c r="O36" s="64" t="str">
        <f>'Verification Form'!O41</f>
        <v/>
      </c>
      <c r="P36" s="65" t="str">
        <f>'Verification Form'!P41</f>
        <v/>
      </c>
      <c r="Q36" s="65" t="str">
        <f>'Verification Form'!Q41</f>
        <v/>
      </c>
      <c r="R36" s="66" t="str">
        <f>'Verification Form'!R41</f>
        <v/>
      </c>
      <c r="S36" s="66" t="str">
        <f>'Verification Form'!S41</f>
        <v/>
      </c>
      <c r="T36" s="66" t="str">
        <f>'Verification Form'!T41</f>
        <v/>
      </c>
      <c r="U36" s="67" t="str">
        <f>'Verification Form'!U41</f>
        <v/>
      </c>
      <c r="V36" s="68" t="str">
        <f>'Verification Form'!V41</f>
        <v/>
      </c>
      <c r="W36" s="69">
        <f>'Verification Form'!W41</f>
        <v>0</v>
      </c>
      <c r="X36" s="69">
        <f>'Verification Form'!X41</f>
        <v>0</v>
      </c>
      <c r="Y36" s="69">
        <f>'Verification Form'!Y41</f>
        <v>0</v>
      </c>
      <c r="Z36" s="69" t="str">
        <f>'Verification Form'!Z41</f>
        <v/>
      </c>
      <c r="AA36" s="69" t="str">
        <f>'Verification Form'!AA41</f>
        <v/>
      </c>
      <c r="AB36" s="69" t="str">
        <f>'Verification Form'!AB41</f>
        <v/>
      </c>
      <c r="AC36" s="69" t="str">
        <f>'Verification Form'!AC41</f>
        <v/>
      </c>
      <c r="AD36" s="69" t="str">
        <f>'Verification Form'!AD41</f>
        <v/>
      </c>
      <c r="AE36" s="69" t="str">
        <f>'Verification Form'!AE41</f>
        <v/>
      </c>
    </row>
    <row r="37" spans="1:31">
      <c r="A37" s="58">
        <f>'Verification Form'!A42</f>
        <v>0</v>
      </c>
      <c r="B37" s="58">
        <f>'Verification Form'!B42</f>
        <v>0</v>
      </c>
      <c r="C37" s="59">
        <f>'Verification Form'!C42</f>
        <v>0</v>
      </c>
      <c r="D37" s="59">
        <f>'Verification Form'!D42</f>
        <v>0</v>
      </c>
      <c r="E37" s="60">
        <f>'Verification Form'!E42</f>
        <v>0</v>
      </c>
      <c r="F37" s="61">
        <f>'Verification Form'!F42</f>
        <v>0</v>
      </c>
      <c r="G37" s="61">
        <f>'Verification Form'!G42</f>
        <v>0</v>
      </c>
      <c r="H37" s="61">
        <f>'Verification Form'!H42</f>
        <v>0</v>
      </c>
      <c r="I37" s="61">
        <f>'Verification Form'!I42</f>
        <v>0</v>
      </c>
      <c r="J37" s="61">
        <f>'Verification Form'!J42</f>
        <v>0</v>
      </c>
      <c r="K37" s="62">
        <f>'Verification Form'!K42</f>
        <v>0</v>
      </c>
      <c r="L37" s="61">
        <f>'Verification Form'!L42</f>
        <v>0</v>
      </c>
      <c r="M37" s="61">
        <f>'Verification Form'!M42</f>
        <v>0</v>
      </c>
      <c r="N37" s="63">
        <f>'Verification Form'!N42</f>
        <v>0</v>
      </c>
      <c r="O37" s="64" t="str">
        <f>'Verification Form'!O42</f>
        <v/>
      </c>
      <c r="P37" s="65" t="str">
        <f>'Verification Form'!P42</f>
        <v/>
      </c>
      <c r="Q37" s="65" t="str">
        <f>'Verification Form'!Q42</f>
        <v/>
      </c>
      <c r="R37" s="66" t="str">
        <f>'Verification Form'!R42</f>
        <v/>
      </c>
      <c r="S37" s="66" t="str">
        <f>'Verification Form'!S42</f>
        <v/>
      </c>
      <c r="T37" s="66" t="str">
        <f>'Verification Form'!T42</f>
        <v/>
      </c>
      <c r="U37" s="67" t="str">
        <f>'Verification Form'!U42</f>
        <v/>
      </c>
      <c r="V37" s="68" t="str">
        <f>'Verification Form'!V42</f>
        <v/>
      </c>
      <c r="W37" s="69">
        <f>'Verification Form'!W42</f>
        <v>0</v>
      </c>
      <c r="X37" s="69">
        <f>'Verification Form'!X42</f>
        <v>0</v>
      </c>
      <c r="Y37" s="69">
        <f>'Verification Form'!Y42</f>
        <v>0</v>
      </c>
      <c r="Z37" s="69" t="str">
        <f>'Verification Form'!Z42</f>
        <v/>
      </c>
      <c r="AA37" s="69" t="str">
        <f>'Verification Form'!AA42</f>
        <v/>
      </c>
      <c r="AB37" s="69" t="str">
        <f>'Verification Form'!AB42</f>
        <v/>
      </c>
      <c r="AC37" s="69" t="str">
        <f>'Verification Form'!AC42</f>
        <v/>
      </c>
      <c r="AD37" s="69" t="str">
        <f>'Verification Form'!AD42</f>
        <v/>
      </c>
      <c r="AE37" s="69" t="str">
        <f>'Verification Form'!AE42</f>
        <v/>
      </c>
    </row>
    <row r="38" spans="1:31">
      <c r="A38" s="58">
        <f>'Verification Form'!A43</f>
        <v>0</v>
      </c>
      <c r="B38" s="58">
        <f>'Verification Form'!B43</f>
        <v>0</v>
      </c>
      <c r="C38" s="59">
        <f>'Verification Form'!C43</f>
        <v>0</v>
      </c>
      <c r="D38" s="59">
        <f>'Verification Form'!D43</f>
        <v>0</v>
      </c>
      <c r="E38" s="60">
        <f>'Verification Form'!E43</f>
        <v>0</v>
      </c>
      <c r="F38" s="61">
        <f>'Verification Form'!F43</f>
        <v>0</v>
      </c>
      <c r="G38" s="61">
        <f>'Verification Form'!G43</f>
        <v>0</v>
      </c>
      <c r="H38" s="61">
        <f>'Verification Form'!H43</f>
        <v>0</v>
      </c>
      <c r="I38" s="61">
        <f>'Verification Form'!I43</f>
        <v>0</v>
      </c>
      <c r="J38" s="61">
        <f>'Verification Form'!J43</f>
        <v>0</v>
      </c>
      <c r="K38" s="62">
        <f>'Verification Form'!K43</f>
        <v>0</v>
      </c>
      <c r="L38" s="61">
        <f>'Verification Form'!L43</f>
        <v>0</v>
      </c>
      <c r="M38" s="61">
        <f>'Verification Form'!M43</f>
        <v>0</v>
      </c>
      <c r="N38" s="63">
        <f>'Verification Form'!N43</f>
        <v>0</v>
      </c>
      <c r="O38" s="64" t="str">
        <f>'Verification Form'!O43</f>
        <v/>
      </c>
      <c r="P38" s="65" t="str">
        <f>'Verification Form'!P43</f>
        <v/>
      </c>
      <c r="Q38" s="65" t="str">
        <f>'Verification Form'!Q43</f>
        <v/>
      </c>
      <c r="R38" s="66" t="str">
        <f>'Verification Form'!R43</f>
        <v/>
      </c>
      <c r="S38" s="66" t="str">
        <f>'Verification Form'!S43</f>
        <v/>
      </c>
      <c r="T38" s="66" t="str">
        <f>'Verification Form'!T43</f>
        <v/>
      </c>
      <c r="U38" s="67" t="str">
        <f>'Verification Form'!U43</f>
        <v/>
      </c>
      <c r="V38" s="68" t="str">
        <f>'Verification Form'!V43</f>
        <v/>
      </c>
      <c r="W38" s="69">
        <f>'Verification Form'!W43</f>
        <v>0</v>
      </c>
      <c r="X38" s="69">
        <f>'Verification Form'!X43</f>
        <v>0</v>
      </c>
      <c r="Y38" s="69">
        <f>'Verification Form'!Y43</f>
        <v>0</v>
      </c>
      <c r="Z38" s="69" t="str">
        <f>'Verification Form'!Z43</f>
        <v/>
      </c>
      <c r="AA38" s="69" t="str">
        <f>'Verification Form'!AA43</f>
        <v/>
      </c>
      <c r="AB38" s="69" t="str">
        <f>'Verification Form'!AB43</f>
        <v/>
      </c>
      <c r="AC38" s="69" t="str">
        <f>'Verification Form'!AC43</f>
        <v/>
      </c>
      <c r="AD38" s="69" t="str">
        <f>'Verification Form'!AD43</f>
        <v/>
      </c>
      <c r="AE38" s="69" t="str">
        <f>'Verification Form'!AE43</f>
        <v/>
      </c>
    </row>
    <row r="39" spans="1:31">
      <c r="A39" s="58">
        <f>'Verification Form'!A44</f>
        <v>0</v>
      </c>
      <c r="B39" s="58">
        <f>'Verification Form'!B44</f>
        <v>0</v>
      </c>
      <c r="C39" s="59">
        <f>'Verification Form'!C44</f>
        <v>0</v>
      </c>
      <c r="D39" s="59">
        <f>'Verification Form'!D44</f>
        <v>0</v>
      </c>
      <c r="E39" s="60">
        <f>'Verification Form'!E44</f>
        <v>0</v>
      </c>
      <c r="F39" s="61">
        <f>'Verification Form'!F44</f>
        <v>0</v>
      </c>
      <c r="G39" s="61">
        <f>'Verification Form'!G44</f>
        <v>0</v>
      </c>
      <c r="H39" s="61">
        <f>'Verification Form'!H44</f>
        <v>0</v>
      </c>
      <c r="I39" s="61">
        <f>'Verification Form'!I44</f>
        <v>0</v>
      </c>
      <c r="J39" s="61">
        <f>'Verification Form'!J44</f>
        <v>0</v>
      </c>
      <c r="K39" s="62">
        <f>'Verification Form'!K44</f>
        <v>0</v>
      </c>
      <c r="L39" s="61">
        <f>'Verification Form'!L44</f>
        <v>0</v>
      </c>
      <c r="M39" s="61">
        <f>'Verification Form'!M44</f>
        <v>0</v>
      </c>
      <c r="N39" s="63">
        <f>'Verification Form'!N44</f>
        <v>0</v>
      </c>
      <c r="O39" s="64" t="str">
        <f>'Verification Form'!O44</f>
        <v/>
      </c>
      <c r="P39" s="65" t="str">
        <f>'Verification Form'!P44</f>
        <v/>
      </c>
      <c r="Q39" s="65" t="str">
        <f>'Verification Form'!Q44</f>
        <v/>
      </c>
      <c r="R39" s="66" t="str">
        <f>'Verification Form'!R44</f>
        <v/>
      </c>
      <c r="S39" s="66" t="str">
        <f>'Verification Form'!S44</f>
        <v/>
      </c>
      <c r="T39" s="66" t="str">
        <f>'Verification Form'!T44</f>
        <v/>
      </c>
      <c r="U39" s="67" t="str">
        <f>'Verification Form'!U44</f>
        <v/>
      </c>
      <c r="V39" s="68" t="str">
        <f>'Verification Form'!V44</f>
        <v/>
      </c>
      <c r="W39" s="69">
        <f>'Verification Form'!W44</f>
        <v>0</v>
      </c>
      <c r="X39" s="69">
        <f>'Verification Form'!X44</f>
        <v>0</v>
      </c>
      <c r="Y39" s="69">
        <f>'Verification Form'!Y44</f>
        <v>0</v>
      </c>
      <c r="Z39" s="69" t="str">
        <f>'Verification Form'!Z44</f>
        <v/>
      </c>
      <c r="AA39" s="69" t="str">
        <f>'Verification Form'!AA44</f>
        <v/>
      </c>
      <c r="AB39" s="69" t="str">
        <f>'Verification Form'!AB44</f>
        <v/>
      </c>
      <c r="AC39" s="69" t="str">
        <f>'Verification Form'!AC44</f>
        <v/>
      </c>
      <c r="AD39" s="69" t="str">
        <f>'Verification Form'!AD44</f>
        <v/>
      </c>
      <c r="AE39" s="69" t="str">
        <f>'Verification Form'!AE44</f>
        <v/>
      </c>
    </row>
    <row r="40" spans="1:31">
      <c r="A40" s="58">
        <f>'Verification Form'!A45</f>
        <v>0</v>
      </c>
      <c r="B40" s="58">
        <f>'Verification Form'!B45</f>
        <v>0</v>
      </c>
      <c r="C40" s="59">
        <f>'Verification Form'!C45</f>
        <v>0</v>
      </c>
      <c r="D40" s="59">
        <f>'Verification Form'!D45</f>
        <v>0</v>
      </c>
      <c r="E40" s="60">
        <f>'Verification Form'!E45</f>
        <v>0</v>
      </c>
      <c r="F40" s="61">
        <f>'Verification Form'!F45</f>
        <v>0</v>
      </c>
      <c r="G40" s="61">
        <f>'Verification Form'!G45</f>
        <v>0</v>
      </c>
      <c r="H40" s="61">
        <f>'Verification Form'!H45</f>
        <v>0</v>
      </c>
      <c r="I40" s="61">
        <f>'Verification Form'!I45</f>
        <v>0</v>
      </c>
      <c r="J40" s="61">
        <f>'Verification Form'!J45</f>
        <v>0</v>
      </c>
      <c r="K40" s="62">
        <f>'Verification Form'!K45</f>
        <v>0</v>
      </c>
      <c r="L40" s="61">
        <f>'Verification Form'!L45</f>
        <v>0</v>
      </c>
      <c r="M40" s="61">
        <f>'Verification Form'!M45</f>
        <v>0</v>
      </c>
      <c r="N40" s="63">
        <f>'Verification Form'!N45</f>
        <v>0</v>
      </c>
      <c r="O40" s="64" t="str">
        <f>'Verification Form'!O45</f>
        <v/>
      </c>
      <c r="P40" s="65" t="str">
        <f>'Verification Form'!P45</f>
        <v/>
      </c>
      <c r="Q40" s="65" t="str">
        <f>'Verification Form'!Q45</f>
        <v/>
      </c>
      <c r="R40" s="66" t="str">
        <f>'Verification Form'!R45</f>
        <v/>
      </c>
      <c r="S40" s="66" t="str">
        <f>'Verification Form'!S45</f>
        <v/>
      </c>
      <c r="T40" s="66" t="str">
        <f>'Verification Form'!T45</f>
        <v/>
      </c>
      <c r="U40" s="67" t="str">
        <f>'Verification Form'!U45</f>
        <v/>
      </c>
      <c r="V40" s="68" t="str">
        <f>'Verification Form'!V45</f>
        <v/>
      </c>
      <c r="W40" s="69">
        <f>'Verification Form'!W45</f>
        <v>0</v>
      </c>
      <c r="X40" s="69">
        <f>'Verification Form'!X45</f>
        <v>0</v>
      </c>
      <c r="Y40" s="69">
        <f>'Verification Form'!Y45</f>
        <v>0</v>
      </c>
      <c r="Z40" s="69" t="str">
        <f>'Verification Form'!Z45</f>
        <v/>
      </c>
      <c r="AA40" s="69" t="str">
        <f>'Verification Form'!AA45</f>
        <v/>
      </c>
      <c r="AB40" s="69" t="str">
        <f>'Verification Form'!AB45</f>
        <v/>
      </c>
      <c r="AC40" s="69" t="str">
        <f>'Verification Form'!AC45</f>
        <v/>
      </c>
      <c r="AD40" s="69" t="str">
        <f>'Verification Form'!AD45</f>
        <v/>
      </c>
      <c r="AE40" s="69" t="str">
        <f>'Verification Form'!AE45</f>
        <v/>
      </c>
    </row>
    <row r="41" spans="1:31">
      <c r="A41" s="58">
        <f>'Verification Form'!A46</f>
        <v>0</v>
      </c>
      <c r="B41" s="58">
        <f>'Verification Form'!B46</f>
        <v>0</v>
      </c>
      <c r="C41" s="59">
        <f>'Verification Form'!C46</f>
        <v>0</v>
      </c>
      <c r="D41" s="59">
        <f>'Verification Form'!D46</f>
        <v>0</v>
      </c>
      <c r="E41" s="60">
        <f>'Verification Form'!E46</f>
        <v>0</v>
      </c>
      <c r="F41" s="61">
        <f>'Verification Form'!F46</f>
        <v>0</v>
      </c>
      <c r="G41" s="61">
        <f>'Verification Form'!G46</f>
        <v>0</v>
      </c>
      <c r="H41" s="61">
        <f>'Verification Form'!H46</f>
        <v>0</v>
      </c>
      <c r="I41" s="61">
        <f>'Verification Form'!I46</f>
        <v>0</v>
      </c>
      <c r="J41" s="61">
        <f>'Verification Form'!J46</f>
        <v>0</v>
      </c>
      <c r="K41" s="62">
        <f>'Verification Form'!K46</f>
        <v>0</v>
      </c>
      <c r="L41" s="61">
        <f>'Verification Form'!L46</f>
        <v>0</v>
      </c>
      <c r="M41" s="61">
        <f>'Verification Form'!M46</f>
        <v>0</v>
      </c>
      <c r="N41" s="63">
        <f>'Verification Form'!N46</f>
        <v>0</v>
      </c>
      <c r="O41" s="64" t="str">
        <f>'Verification Form'!O46</f>
        <v/>
      </c>
      <c r="P41" s="65" t="str">
        <f>'Verification Form'!P46</f>
        <v/>
      </c>
      <c r="Q41" s="65" t="str">
        <f>'Verification Form'!Q46</f>
        <v/>
      </c>
      <c r="R41" s="66" t="str">
        <f>'Verification Form'!R46</f>
        <v/>
      </c>
      <c r="S41" s="66" t="str">
        <f>'Verification Form'!S46</f>
        <v/>
      </c>
      <c r="T41" s="66" t="str">
        <f>'Verification Form'!T46</f>
        <v/>
      </c>
      <c r="U41" s="67" t="str">
        <f>'Verification Form'!U46</f>
        <v/>
      </c>
      <c r="V41" s="68" t="str">
        <f>'Verification Form'!V46</f>
        <v/>
      </c>
      <c r="W41" s="69">
        <f>'Verification Form'!W46</f>
        <v>0</v>
      </c>
      <c r="X41" s="69">
        <f>'Verification Form'!X46</f>
        <v>0</v>
      </c>
      <c r="Y41" s="69">
        <f>'Verification Form'!Y46</f>
        <v>0</v>
      </c>
      <c r="Z41" s="69" t="str">
        <f>'Verification Form'!Z46</f>
        <v/>
      </c>
      <c r="AA41" s="69" t="str">
        <f>'Verification Form'!AA46</f>
        <v/>
      </c>
      <c r="AB41" s="69" t="str">
        <f>'Verification Form'!AB46</f>
        <v/>
      </c>
      <c r="AC41" s="69" t="str">
        <f>'Verification Form'!AC46</f>
        <v/>
      </c>
      <c r="AD41" s="69" t="str">
        <f>'Verification Form'!AD46</f>
        <v/>
      </c>
      <c r="AE41" s="69" t="str">
        <f>'Verification Form'!AE46</f>
        <v/>
      </c>
    </row>
    <row r="42" spans="1:31">
      <c r="A42" s="58">
        <f>'Verification Form'!A47</f>
        <v>0</v>
      </c>
      <c r="B42" s="58">
        <f>'Verification Form'!B47</f>
        <v>0</v>
      </c>
      <c r="C42" s="59">
        <f>'Verification Form'!C47</f>
        <v>0</v>
      </c>
      <c r="D42" s="59">
        <f>'Verification Form'!D47</f>
        <v>0</v>
      </c>
      <c r="E42" s="60">
        <f>'Verification Form'!E47</f>
        <v>0</v>
      </c>
      <c r="F42" s="61">
        <f>'Verification Form'!F47</f>
        <v>0</v>
      </c>
      <c r="G42" s="61">
        <f>'Verification Form'!G47</f>
        <v>0</v>
      </c>
      <c r="H42" s="61">
        <f>'Verification Form'!H47</f>
        <v>0</v>
      </c>
      <c r="I42" s="61">
        <f>'Verification Form'!I47</f>
        <v>0</v>
      </c>
      <c r="J42" s="61">
        <f>'Verification Form'!J47</f>
        <v>0</v>
      </c>
      <c r="K42" s="62">
        <f>'Verification Form'!K47</f>
        <v>0</v>
      </c>
      <c r="L42" s="61">
        <f>'Verification Form'!L47</f>
        <v>0</v>
      </c>
      <c r="M42" s="61">
        <f>'Verification Form'!M47</f>
        <v>0</v>
      </c>
      <c r="N42" s="63">
        <f>'Verification Form'!N47</f>
        <v>0</v>
      </c>
      <c r="O42" s="64" t="str">
        <f>'Verification Form'!O47</f>
        <v/>
      </c>
      <c r="P42" s="65" t="str">
        <f>'Verification Form'!P47</f>
        <v/>
      </c>
      <c r="Q42" s="65" t="str">
        <f>'Verification Form'!Q47</f>
        <v/>
      </c>
      <c r="R42" s="66" t="str">
        <f>'Verification Form'!R47</f>
        <v/>
      </c>
      <c r="S42" s="66" t="str">
        <f>'Verification Form'!S47</f>
        <v/>
      </c>
      <c r="T42" s="66" t="str">
        <f>'Verification Form'!T47</f>
        <v/>
      </c>
      <c r="U42" s="67" t="str">
        <f>'Verification Form'!U47</f>
        <v/>
      </c>
      <c r="V42" s="68" t="str">
        <f>'Verification Form'!V47</f>
        <v/>
      </c>
      <c r="W42" s="69">
        <f>'Verification Form'!W47</f>
        <v>0</v>
      </c>
      <c r="X42" s="69">
        <f>'Verification Form'!X47</f>
        <v>0</v>
      </c>
      <c r="Y42" s="69">
        <f>'Verification Form'!Y47</f>
        <v>0</v>
      </c>
      <c r="Z42" s="69" t="str">
        <f>'Verification Form'!Z47</f>
        <v/>
      </c>
      <c r="AA42" s="69" t="str">
        <f>'Verification Form'!AA47</f>
        <v/>
      </c>
      <c r="AB42" s="69" t="str">
        <f>'Verification Form'!AB47</f>
        <v/>
      </c>
      <c r="AC42" s="69" t="str">
        <f>'Verification Form'!AC47</f>
        <v/>
      </c>
      <c r="AD42" s="69" t="str">
        <f>'Verification Form'!AD47</f>
        <v/>
      </c>
      <c r="AE42" s="69" t="str">
        <f>'Verification Form'!AE47</f>
        <v/>
      </c>
    </row>
    <row r="43" spans="1:31">
      <c r="A43" s="58">
        <f>'Verification Form'!A48</f>
        <v>0</v>
      </c>
      <c r="B43" s="58">
        <f>'Verification Form'!B48</f>
        <v>0</v>
      </c>
      <c r="C43" s="59">
        <f>'Verification Form'!C48</f>
        <v>0</v>
      </c>
      <c r="D43" s="59">
        <f>'Verification Form'!D48</f>
        <v>0</v>
      </c>
      <c r="E43" s="60">
        <f>'Verification Form'!E48</f>
        <v>0</v>
      </c>
      <c r="F43" s="61">
        <f>'Verification Form'!F48</f>
        <v>0</v>
      </c>
      <c r="G43" s="61">
        <f>'Verification Form'!G48</f>
        <v>0</v>
      </c>
      <c r="H43" s="61">
        <f>'Verification Form'!H48</f>
        <v>0</v>
      </c>
      <c r="I43" s="61">
        <f>'Verification Form'!I48</f>
        <v>0</v>
      </c>
      <c r="J43" s="61">
        <f>'Verification Form'!J48</f>
        <v>0</v>
      </c>
      <c r="K43" s="62">
        <f>'Verification Form'!K48</f>
        <v>0</v>
      </c>
      <c r="L43" s="61">
        <f>'Verification Form'!L48</f>
        <v>0</v>
      </c>
      <c r="M43" s="61">
        <f>'Verification Form'!M48</f>
        <v>0</v>
      </c>
      <c r="N43" s="63">
        <f>'Verification Form'!N48</f>
        <v>0</v>
      </c>
      <c r="O43" s="64" t="str">
        <f>'Verification Form'!O48</f>
        <v/>
      </c>
      <c r="P43" s="65" t="str">
        <f>'Verification Form'!P48</f>
        <v/>
      </c>
      <c r="Q43" s="65" t="str">
        <f>'Verification Form'!Q48</f>
        <v/>
      </c>
      <c r="R43" s="66" t="str">
        <f>'Verification Form'!R48</f>
        <v/>
      </c>
      <c r="S43" s="66" t="str">
        <f>'Verification Form'!S48</f>
        <v/>
      </c>
      <c r="T43" s="66" t="str">
        <f>'Verification Form'!T48</f>
        <v/>
      </c>
      <c r="U43" s="67" t="str">
        <f>'Verification Form'!U48</f>
        <v/>
      </c>
      <c r="V43" s="68" t="str">
        <f>'Verification Form'!V48</f>
        <v/>
      </c>
      <c r="W43" s="69">
        <f>'Verification Form'!W48</f>
        <v>0</v>
      </c>
      <c r="X43" s="69">
        <f>'Verification Form'!X48</f>
        <v>0</v>
      </c>
      <c r="Y43" s="69">
        <f>'Verification Form'!Y48</f>
        <v>0</v>
      </c>
      <c r="Z43" s="69" t="str">
        <f>'Verification Form'!Z48</f>
        <v/>
      </c>
      <c r="AA43" s="69" t="str">
        <f>'Verification Form'!AA48</f>
        <v/>
      </c>
      <c r="AB43" s="69" t="str">
        <f>'Verification Form'!AB48</f>
        <v/>
      </c>
      <c r="AC43" s="69" t="str">
        <f>'Verification Form'!AC48</f>
        <v/>
      </c>
      <c r="AD43" s="69" t="str">
        <f>'Verification Form'!AD48</f>
        <v/>
      </c>
      <c r="AE43" s="69" t="str">
        <f>'Verification Form'!AE48</f>
        <v/>
      </c>
    </row>
    <row r="44" spans="1:31">
      <c r="A44" s="58">
        <f>'Verification Form'!A49</f>
        <v>0</v>
      </c>
      <c r="B44" s="58">
        <f>'Verification Form'!B49</f>
        <v>0</v>
      </c>
      <c r="C44" s="59">
        <f>'Verification Form'!C49</f>
        <v>0</v>
      </c>
      <c r="D44" s="59">
        <f>'Verification Form'!D49</f>
        <v>0</v>
      </c>
      <c r="E44" s="60">
        <f>'Verification Form'!E49</f>
        <v>0</v>
      </c>
      <c r="F44" s="61">
        <f>'Verification Form'!F49</f>
        <v>0</v>
      </c>
      <c r="G44" s="61">
        <f>'Verification Form'!G49</f>
        <v>0</v>
      </c>
      <c r="H44" s="61">
        <f>'Verification Form'!H49</f>
        <v>0</v>
      </c>
      <c r="I44" s="61">
        <f>'Verification Form'!I49</f>
        <v>0</v>
      </c>
      <c r="J44" s="61">
        <f>'Verification Form'!J49</f>
        <v>0</v>
      </c>
      <c r="K44" s="62">
        <f>'Verification Form'!K49</f>
        <v>0</v>
      </c>
      <c r="L44" s="61">
        <f>'Verification Form'!L49</f>
        <v>0</v>
      </c>
      <c r="M44" s="61">
        <f>'Verification Form'!M49</f>
        <v>0</v>
      </c>
      <c r="N44" s="63">
        <f>'Verification Form'!N49</f>
        <v>0</v>
      </c>
      <c r="O44" s="64" t="str">
        <f>'Verification Form'!O49</f>
        <v/>
      </c>
      <c r="P44" s="65" t="str">
        <f>'Verification Form'!P49</f>
        <v/>
      </c>
      <c r="Q44" s="65" t="str">
        <f>'Verification Form'!Q49</f>
        <v/>
      </c>
      <c r="R44" s="66" t="str">
        <f>'Verification Form'!R49</f>
        <v/>
      </c>
      <c r="S44" s="66" t="str">
        <f>'Verification Form'!S49</f>
        <v/>
      </c>
      <c r="T44" s="66" t="str">
        <f>'Verification Form'!T49</f>
        <v/>
      </c>
      <c r="U44" s="67" t="str">
        <f>'Verification Form'!U49</f>
        <v/>
      </c>
      <c r="V44" s="68" t="str">
        <f>'Verification Form'!V49</f>
        <v/>
      </c>
      <c r="W44" s="69">
        <f>'Verification Form'!W49</f>
        <v>0</v>
      </c>
      <c r="X44" s="69">
        <f>'Verification Form'!X49</f>
        <v>0</v>
      </c>
      <c r="Y44" s="69">
        <f>'Verification Form'!Y49</f>
        <v>0</v>
      </c>
      <c r="Z44" s="69" t="str">
        <f>'Verification Form'!Z49</f>
        <v/>
      </c>
      <c r="AA44" s="69" t="str">
        <f>'Verification Form'!AA49</f>
        <v/>
      </c>
      <c r="AB44" s="69" t="str">
        <f>'Verification Form'!AB49</f>
        <v/>
      </c>
      <c r="AC44" s="69" t="str">
        <f>'Verification Form'!AC49</f>
        <v/>
      </c>
      <c r="AD44" s="69" t="str">
        <f>'Verification Form'!AD49</f>
        <v/>
      </c>
      <c r="AE44" s="69" t="str">
        <f>'Verification Form'!AE49</f>
        <v/>
      </c>
    </row>
    <row r="45" spans="1:31">
      <c r="A45" s="58">
        <f>'Verification Form'!A50</f>
        <v>0</v>
      </c>
      <c r="B45" s="58">
        <f>'Verification Form'!B50</f>
        <v>0</v>
      </c>
      <c r="C45" s="59">
        <f>'Verification Form'!C50</f>
        <v>0</v>
      </c>
      <c r="D45" s="59">
        <f>'Verification Form'!D50</f>
        <v>0</v>
      </c>
      <c r="E45" s="60">
        <f>'Verification Form'!E50</f>
        <v>0</v>
      </c>
      <c r="F45" s="61">
        <f>'Verification Form'!F50</f>
        <v>0</v>
      </c>
      <c r="G45" s="61">
        <f>'Verification Form'!G50</f>
        <v>0</v>
      </c>
      <c r="H45" s="61">
        <f>'Verification Form'!H50</f>
        <v>0</v>
      </c>
      <c r="I45" s="61">
        <f>'Verification Form'!I50</f>
        <v>0</v>
      </c>
      <c r="J45" s="61">
        <f>'Verification Form'!J50</f>
        <v>0</v>
      </c>
      <c r="K45" s="62">
        <f>'Verification Form'!K50</f>
        <v>0</v>
      </c>
      <c r="L45" s="61">
        <f>'Verification Form'!L50</f>
        <v>0</v>
      </c>
      <c r="M45" s="61">
        <f>'Verification Form'!M50</f>
        <v>0</v>
      </c>
      <c r="N45" s="63">
        <f>'Verification Form'!N50</f>
        <v>0</v>
      </c>
      <c r="O45" s="64" t="str">
        <f>'Verification Form'!O50</f>
        <v/>
      </c>
      <c r="P45" s="65" t="str">
        <f>'Verification Form'!P50</f>
        <v/>
      </c>
      <c r="Q45" s="65" t="str">
        <f>'Verification Form'!Q50</f>
        <v/>
      </c>
      <c r="R45" s="66" t="str">
        <f>'Verification Form'!R50</f>
        <v/>
      </c>
      <c r="S45" s="66" t="str">
        <f>'Verification Form'!S50</f>
        <v/>
      </c>
      <c r="T45" s="66" t="str">
        <f>'Verification Form'!T50</f>
        <v/>
      </c>
      <c r="U45" s="67" t="str">
        <f>'Verification Form'!U50</f>
        <v/>
      </c>
      <c r="V45" s="68" t="str">
        <f>'Verification Form'!V50</f>
        <v/>
      </c>
      <c r="W45" s="69">
        <f>'Verification Form'!W50</f>
        <v>0</v>
      </c>
      <c r="X45" s="69">
        <f>'Verification Form'!X50</f>
        <v>0</v>
      </c>
      <c r="Y45" s="69">
        <f>'Verification Form'!Y50</f>
        <v>0</v>
      </c>
      <c r="Z45" s="69" t="str">
        <f>'Verification Form'!Z50</f>
        <v/>
      </c>
      <c r="AA45" s="69" t="str">
        <f>'Verification Form'!AA50</f>
        <v/>
      </c>
      <c r="AB45" s="69" t="str">
        <f>'Verification Form'!AB50</f>
        <v/>
      </c>
      <c r="AC45" s="69" t="str">
        <f>'Verification Form'!AC50</f>
        <v/>
      </c>
      <c r="AD45" s="69" t="str">
        <f>'Verification Form'!AD50</f>
        <v/>
      </c>
      <c r="AE45" s="69" t="str">
        <f>'Verification Form'!AE50</f>
        <v/>
      </c>
    </row>
    <row r="46" spans="1:31">
      <c r="A46" s="58">
        <f>'Verification Form'!A51</f>
        <v>0</v>
      </c>
      <c r="B46" s="58">
        <f>'Verification Form'!B51</f>
        <v>0</v>
      </c>
      <c r="C46" s="59">
        <f>'Verification Form'!C51</f>
        <v>0</v>
      </c>
      <c r="D46" s="59">
        <f>'Verification Form'!D51</f>
        <v>0</v>
      </c>
      <c r="E46" s="60">
        <f>'Verification Form'!E51</f>
        <v>0</v>
      </c>
      <c r="F46" s="61">
        <f>'Verification Form'!F51</f>
        <v>0</v>
      </c>
      <c r="G46" s="61">
        <f>'Verification Form'!G51</f>
        <v>0</v>
      </c>
      <c r="H46" s="61">
        <f>'Verification Form'!H51</f>
        <v>0</v>
      </c>
      <c r="I46" s="61">
        <f>'Verification Form'!I51</f>
        <v>0</v>
      </c>
      <c r="J46" s="61">
        <f>'Verification Form'!J51</f>
        <v>0</v>
      </c>
      <c r="K46" s="62">
        <f>'Verification Form'!K51</f>
        <v>0</v>
      </c>
      <c r="L46" s="61">
        <f>'Verification Form'!L51</f>
        <v>0</v>
      </c>
      <c r="M46" s="61">
        <f>'Verification Form'!M51</f>
        <v>0</v>
      </c>
      <c r="N46" s="63">
        <f>'Verification Form'!N51</f>
        <v>0</v>
      </c>
      <c r="O46" s="64" t="str">
        <f>'Verification Form'!O51</f>
        <v/>
      </c>
      <c r="P46" s="65" t="str">
        <f>'Verification Form'!P51</f>
        <v/>
      </c>
      <c r="Q46" s="65" t="str">
        <f>'Verification Form'!Q51</f>
        <v/>
      </c>
      <c r="R46" s="66" t="str">
        <f>'Verification Form'!R51</f>
        <v/>
      </c>
      <c r="S46" s="66" t="str">
        <f>'Verification Form'!S51</f>
        <v/>
      </c>
      <c r="T46" s="66" t="str">
        <f>'Verification Form'!T51</f>
        <v/>
      </c>
      <c r="U46" s="67" t="str">
        <f>'Verification Form'!U51</f>
        <v/>
      </c>
      <c r="V46" s="68" t="str">
        <f>'Verification Form'!V51</f>
        <v/>
      </c>
      <c r="W46" s="69">
        <f>'Verification Form'!W51</f>
        <v>0</v>
      </c>
      <c r="X46" s="69">
        <f>'Verification Form'!X51</f>
        <v>0</v>
      </c>
      <c r="Y46" s="69">
        <f>'Verification Form'!Y51</f>
        <v>0</v>
      </c>
      <c r="Z46" s="69" t="str">
        <f>'Verification Form'!Z51</f>
        <v/>
      </c>
      <c r="AA46" s="69" t="str">
        <f>'Verification Form'!AA51</f>
        <v/>
      </c>
      <c r="AB46" s="69" t="str">
        <f>'Verification Form'!AB51</f>
        <v/>
      </c>
      <c r="AC46" s="69" t="str">
        <f>'Verification Form'!AC51</f>
        <v/>
      </c>
      <c r="AD46" s="69" t="str">
        <f>'Verification Form'!AD51</f>
        <v/>
      </c>
      <c r="AE46" s="69" t="str">
        <f>'Verification Form'!AE51</f>
        <v/>
      </c>
    </row>
    <row r="47" spans="1:31">
      <c r="A47" s="58">
        <f>'Verification Form'!A52</f>
        <v>0</v>
      </c>
      <c r="B47" s="58">
        <f>'Verification Form'!B52</f>
        <v>0</v>
      </c>
      <c r="C47" s="59">
        <f>'Verification Form'!C52</f>
        <v>0</v>
      </c>
      <c r="D47" s="59">
        <f>'Verification Form'!D52</f>
        <v>0</v>
      </c>
      <c r="E47" s="60">
        <f>'Verification Form'!E52</f>
        <v>0</v>
      </c>
      <c r="F47" s="61">
        <f>'Verification Form'!F52</f>
        <v>0</v>
      </c>
      <c r="G47" s="61">
        <f>'Verification Form'!G52</f>
        <v>0</v>
      </c>
      <c r="H47" s="61">
        <f>'Verification Form'!H52</f>
        <v>0</v>
      </c>
      <c r="I47" s="61">
        <f>'Verification Form'!I52</f>
        <v>0</v>
      </c>
      <c r="J47" s="61">
        <f>'Verification Form'!J52</f>
        <v>0</v>
      </c>
      <c r="K47" s="62">
        <f>'Verification Form'!K52</f>
        <v>0</v>
      </c>
      <c r="L47" s="61">
        <f>'Verification Form'!L52</f>
        <v>0</v>
      </c>
      <c r="M47" s="61">
        <f>'Verification Form'!M52</f>
        <v>0</v>
      </c>
      <c r="N47" s="63">
        <f>'Verification Form'!N52</f>
        <v>0</v>
      </c>
      <c r="O47" s="64" t="str">
        <f>'Verification Form'!O52</f>
        <v/>
      </c>
      <c r="P47" s="65" t="str">
        <f>'Verification Form'!P52</f>
        <v/>
      </c>
      <c r="Q47" s="65" t="str">
        <f>'Verification Form'!Q52</f>
        <v/>
      </c>
      <c r="R47" s="66" t="str">
        <f>'Verification Form'!R52</f>
        <v/>
      </c>
      <c r="S47" s="66" t="str">
        <f>'Verification Form'!S52</f>
        <v/>
      </c>
      <c r="T47" s="66" t="str">
        <f>'Verification Form'!T52</f>
        <v/>
      </c>
      <c r="U47" s="67" t="str">
        <f>'Verification Form'!U52</f>
        <v/>
      </c>
      <c r="V47" s="68" t="str">
        <f>'Verification Form'!V52</f>
        <v/>
      </c>
      <c r="W47" s="69">
        <f>'Verification Form'!W52</f>
        <v>0</v>
      </c>
      <c r="X47" s="69">
        <f>'Verification Form'!X52</f>
        <v>0</v>
      </c>
      <c r="Y47" s="69">
        <f>'Verification Form'!Y52</f>
        <v>0</v>
      </c>
      <c r="Z47" s="69" t="str">
        <f>'Verification Form'!Z52</f>
        <v/>
      </c>
      <c r="AA47" s="69" t="str">
        <f>'Verification Form'!AA52</f>
        <v/>
      </c>
      <c r="AB47" s="69" t="str">
        <f>'Verification Form'!AB52</f>
        <v/>
      </c>
      <c r="AC47" s="69" t="str">
        <f>'Verification Form'!AC52</f>
        <v/>
      </c>
      <c r="AD47" s="69" t="str">
        <f>'Verification Form'!AD52</f>
        <v/>
      </c>
      <c r="AE47" s="69" t="str">
        <f>'Verification Form'!AE52</f>
        <v/>
      </c>
    </row>
    <row r="48" spans="1:31">
      <c r="A48" s="58">
        <f>'Verification Form'!A53</f>
        <v>0</v>
      </c>
      <c r="B48" s="58">
        <f>'Verification Form'!B53</f>
        <v>0</v>
      </c>
      <c r="C48" s="59">
        <f>'Verification Form'!C53</f>
        <v>0</v>
      </c>
      <c r="D48" s="59">
        <f>'Verification Form'!D53</f>
        <v>0</v>
      </c>
      <c r="E48" s="60">
        <f>'Verification Form'!E53</f>
        <v>0</v>
      </c>
      <c r="F48" s="61">
        <f>'Verification Form'!F53</f>
        <v>0</v>
      </c>
      <c r="G48" s="61">
        <f>'Verification Form'!G53</f>
        <v>0</v>
      </c>
      <c r="H48" s="61">
        <f>'Verification Form'!H53</f>
        <v>0</v>
      </c>
      <c r="I48" s="61">
        <f>'Verification Form'!I53</f>
        <v>0</v>
      </c>
      <c r="J48" s="61">
        <f>'Verification Form'!J53</f>
        <v>0</v>
      </c>
      <c r="K48" s="62">
        <f>'Verification Form'!K53</f>
        <v>0</v>
      </c>
      <c r="L48" s="61">
        <f>'Verification Form'!L53</f>
        <v>0</v>
      </c>
      <c r="M48" s="61">
        <f>'Verification Form'!M53</f>
        <v>0</v>
      </c>
      <c r="N48" s="63">
        <f>'Verification Form'!N53</f>
        <v>0</v>
      </c>
      <c r="O48" s="64" t="str">
        <f>'Verification Form'!O53</f>
        <v/>
      </c>
      <c r="P48" s="65" t="str">
        <f>'Verification Form'!P53</f>
        <v/>
      </c>
      <c r="Q48" s="65" t="str">
        <f>'Verification Form'!Q53</f>
        <v/>
      </c>
      <c r="R48" s="66" t="str">
        <f>'Verification Form'!R53</f>
        <v/>
      </c>
      <c r="S48" s="66" t="str">
        <f>'Verification Form'!S53</f>
        <v/>
      </c>
      <c r="T48" s="66" t="str">
        <f>'Verification Form'!T53</f>
        <v/>
      </c>
      <c r="U48" s="67" t="str">
        <f>'Verification Form'!U53</f>
        <v/>
      </c>
      <c r="V48" s="68" t="str">
        <f>'Verification Form'!V53</f>
        <v/>
      </c>
      <c r="W48" s="69">
        <f>'Verification Form'!W53</f>
        <v>0</v>
      </c>
      <c r="X48" s="69">
        <f>'Verification Form'!X53</f>
        <v>0</v>
      </c>
      <c r="Y48" s="69">
        <f>'Verification Form'!Y53</f>
        <v>0</v>
      </c>
      <c r="Z48" s="69" t="str">
        <f>'Verification Form'!Z53</f>
        <v/>
      </c>
      <c r="AA48" s="69" t="str">
        <f>'Verification Form'!AA53</f>
        <v/>
      </c>
      <c r="AB48" s="69" t="str">
        <f>'Verification Form'!AB53</f>
        <v/>
      </c>
      <c r="AC48" s="69" t="str">
        <f>'Verification Form'!AC53</f>
        <v/>
      </c>
      <c r="AD48" s="69" t="str">
        <f>'Verification Form'!AD53</f>
        <v/>
      </c>
      <c r="AE48" s="69" t="str">
        <f>'Verification Form'!AE53</f>
        <v/>
      </c>
    </row>
    <row r="49" spans="1:31">
      <c r="A49" s="58">
        <f>'Verification Form'!A54</f>
        <v>0</v>
      </c>
      <c r="B49" s="58">
        <f>'Verification Form'!B54</f>
        <v>0</v>
      </c>
      <c r="C49" s="59">
        <f>'Verification Form'!C54</f>
        <v>0</v>
      </c>
      <c r="D49" s="59">
        <f>'Verification Form'!D54</f>
        <v>0</v>
      </c>
      <c r="E49" s="60">
        <f>'Verification Form'!E54</f>
        <v>0</v>
      </c>
      <c r="F49" s="61">
        <f>'Verification Form'!F54</f>
        <v>0</v>
      </c>
      <c r="G49" s="61">
        <f>'Verification Form'!G54</f>
        <v>0</v>
      </c>
      <c r="H49" s="61">
        <f>'Verification Form'!H54</f>
        <v>0</v>
      </c>
      <c r="I49" s="61">
        <f>'Verification Form'!I54</f>
        <v>0</v>
      </c>
      <c r="J49" s="61">
        <f>'Verification Form'!J54</f>
        <v>0</v>
      </c>
      <c r="K49" s="62">
        <f>'Verification Form'!K54</f>
        <v>0</v>
      </c>
      <c r="L49" s="61">
        <f>'Verification Form'!L54</f>
        <v>0</v>
      </c>
      <c r="M49" s="61">
        <f>'Verification Form'!M54</f>
        <v>0</v>
      </c>
      <c r="N49" s="63">
        <f>'Verification Form'!N54</f>
        <v>0</v>
      </c>
      <c r="O49" s="64" t="str">
        <f>'Verification Form'!O54</f>
        <v/>
      </c>
      <c r="P49" s="65" t="str">
        <f>'Verification Form'!P54</f>
        <v/>
      </c>
      <c r="Q49" s="65" t="str">
        <f>'Verification Form'!Q54</f>
        <v/>
      </c>
      <c r="R49" s="66" t="str">
        <f>'Verification Form'!R54</f>
        <v/>
      </c>
      <c r="S49" s="66" t="str">
        <f>'Verification Form'!S54</f>
        <v/>
      </c>
      <c r="T49" s="66" t="str">
        <f>'Verification Form'!T54</f>
        <v/>
      </c>
      <c r="U49" s="67" t="str">
        <f>'Verification Form'!U54</f>
        <v/>
      </c>
      <c r="V49" s="68" t="str">
        <f>'Verification Form'!V54</f>
        <v/>
      </c>
      <c r="W49" s="69">
        <f>'Verification Form'!W54</f>
        <v>0</v>
      </c>
      <c r="X49" s="69">
        <f>'Verification Form'!X54</f>
        <v>0</v>
      </c>
      <c r="Y49" s="69">
        <f>'Verification Form'!Y54</f>
        <v>0</v>
      </c>
      <c r="Z49" s="69" t="str">
        <f>'Verification Form'!Z54</f>
        <v/>
      </c>
      <c r="AA49" s="69" t="str">
        <f>'Verification Form'!AA54</f>
        <v/>
      </c>
      <c r="AB49" s="69" t="str">
        <f>'Verification Form'!AB54</f>
        <v/>
      </c>
      <c r="AC49" s="69" t="str">
        <f>'Verification Form'!AC54</f>
        <v/>
      </c>
      <c r="AD49" s="69" t="str">
        <f>'Verification Form'!AD54</f>
        <v/>
      </c>
      <c r="AE49" s="69" t="str">
        <f>'Verification Form'!AE54</f>
        <v/>
      </c>
    </row>
    <row r="50" spans="1:31">
      <c r="A50" s="58">
        <f>'Verification Form'!A55</f>
        <v>0</v>
      </c>
      <c r="B50" s="58">
        <f>'Verification Form'!B55</f>
        <v>0</v>
      </c>
      <c r="C50" s="59">
        <f>'Verification Form'!C55</f>
        <v>0</v>
      </c>
      <c r="D50" s="59">
        <f>'Verification Form'!D55</f>
        <v>0</v>
      </c>
      <c r="E50" s="60">
        <f>'Verification Form'!E55</f>
        <v>0</v>
      </c>
      <c r="F50" s="61">
        <f>'Verification Form'!F55</f>
        <v>0</v>
      </c>
      <c r="G50" s="61">
        <f>'Verification Form'!G55</f>
        <v>0</v>
      </c>
      <c r="H50" s="61">
        <f>'Verification Form'!H55</f>
        <v>0</v>
      </c>
      <c r="I50" s="61">
        <f>'Verification Form'!I55</f>
        <v>0</v>
      </c>
      <c r="J50" s="61">
        <f>'Verification Form'!J55</f>
        <v>0</v>
      </c>
      <c r="K50" s="62">
        <f>'Verification Form'!K55</f>
        <v>0</v>
      </c>
      <c r="L50" s="61">
        <f>'Verification Form'!L55</f>
        <v>0</v>
      </c>
      <c r="M50" s="61">
        <f>'Verification Form'!M55</f>
        <v>0</v>
      </c>
      <c r="N50" s="63">
        <f>'Verification Form'!N55</f>
        <v>0</v>
      </c>
      <c r="O50" s="64" t="str">
        <f>'Verification Form'!O55</f>
        <v/>
      </c>
      <c r="P50" s="65" t="str">
        <f>'Verification Form'!P55</f>
        <v/>
      </c>
      <c r="Q50" s="65" t="str">
        <f>'Verification Form'!Q55</f>
        <v/>
      </c>
      <c r="R50" s="66" t="str">
        <f>'Verification Form'!R55</f>
        <v/>
      </c>
      <c r="S50" s="66" t="str">
        <f>'Verification Form'!S55</f>
        <v/>
      </c>
      <c r="T50" s="66" t="str">
        <f>'Verification Form'!T55</f>
        <v/>
      </c>
      <c r="U50" s="67" t="str">
        <f>'Verification Form'!U55</f>
        <v/>
      </c>
      <c r="V50" s="68" t="str">
        <f>'Verification Form'!V55</f>
        <v/>
      </c>
      <c r="W50" s="69">
        <f>'Verification Form'!W55</f>
        <v>0</v>
      </c>
      <c r="X50" s="69">
        <f>'Verification Form'!X55</f>
        <v>0</v>
      </c>
      <c r="Y50" s="69">
        <f>'Verification Form'!Y55</f>
        <v>0</v>
      </c>
      <c r="Z50" s="69" t="str">
        <f>'Verification Form'!Z55</f>
        <v/>
      </c>
      <c r="AA50" s="69" t="str">
        <f>'Verification Form'!AA55</f>
        <v/>
      </c>
      <c r="AB50" s="69" t="str">
        <f>'Verification Form'!AB55</f>
        <v/>
      </c>
      <c r="AC50" s="69" t="str">
        <f>'Verification Form'!AC55</f>
        <v/>
      </c>
      <c r="AD50" s="69" t="str">
        <f>'Verification Form'!AD55</f>
        <v/>
      </c>
      <c r="AE50" s="69" t="str">
        <f>'Verification Form'!AE55</f>
        <v/>
      </c>
    </row>
    <row r="51" spans="1:31">
      <c r="A51" s="58">
        <f>'Verification Form'!A56</f>
        <v>0</v>
      </c>
      <c r="B51" s="58">
        <f>'Verification Form'!B56</f>
        <v>0</v>
      </c>
      <c r="C51" s="59">
        <f>'Verification Form'!C56</f>
        <v>0</v>
      </c>
      <c r="D51" s="59">
        <f>'Verification Form'!D56</f>
        <v>0</v>
      </c>
      <c r="E51" s="60">
        <f>'Verification Form'!E56</f>
        <v>0</v>
      </c>
      <c r="F51" s="61">
        <f>'Verification Form'!F56</f>
        <v>0</v>
      </c>
      <c r="G51" s="61">
        <f>'Verification Form'!G56</f>
        <v>0</v>
      </c>
      <c r="H51" s="61">
        <f>'Verification Form'!H56</f>
        <v>0</v>
      </c>
      <c r="I51" s="61">
        <f>'Verification Form'!I56</f>
        <v>0</v>
      </c>
      <c r="J51" s="61">
        <f>'Verification Form'!J56</f>
        <v>0</v>
      </c>
      <c r="K51" s="62">
        <f>'Verification Form'!K56</f>
        <v>0</v>
      </c>
      <c r="L51" s="61">
        <f>'Verification Form'!L56</f>
        <v>0</v>
      </c>
      <c r="M51" s="61">
        <f>'Verification Form'!M56</f>
        <v>0</v>
      </c>
      <c r="N51" s="63">
        <f>'Verification Form'!N56</f>
        <v>0</v>
      </c>
      <c r="O51" s="64" t="str">
        <f>'Verification Form'!O56</f>
        <v/>
      </c>
      <c r="P51" s="65" t="str">
        <f>'Verification Form'!P56</f>
        <v/>
      </c>
      <c r="Q51" s="65" t="str">
        <f>'Verification Form'!Q56</f>
        <v/>
      </c>
      <c r="R51" s="66" t="str">
        <f>'Verification Form'!R56</f>
        <v/>
      </c>
      <c r="S51" s="66" t="str">
        <f>'Verification Form'!S56</f>
        <v/>
      </c>
      <c r="T51" s="66" t="str">
        <f>'Verification Form'!T56</f>
        <v/>
      </c>
      <c r="U51" s="67" t="str">
        <f>'Verification Form'!U56</f>
        <v/>
      </c>
      <c r="V51" s="68" t="str">
        <f>'Verification Form'!V56</f>
        <v/>
      </c>
      <c r="W51" s="69">
        <f>'Verification Form'!W56</f>
        <v>0</v>
      </c>
      <c r="X51" s="69">
        <f>'Verification Form'!X56</f>
        <v>0</v>
      </c>
      <c r="Y51" s="69">
        <f>'Verification Form'!Y56</f>
        <v>0</v>
      </c>
      <c r="Z51" s="69" t="str">
        <f>'Verification Form'!Z56</f>
        <v/>
      </c>
      <c r="AA51" s="69" t="str">
        <f>'Verification Form'!AA56</f>
        <v/>
      </c>
      <c r="AB51" s="69" t="str">
        <f>'Verification Form'!AB56</f>
        <v/>
      </c>
      <c r="AC51" s="69" t="str">
        <f>'Verification Form'!AC56</f>
        <v/>
      </c>
      <c r="AD51" s="69" t="str">
        <f>'Verification Form'!AD56</f>
        <v/>
      </c>
      <c r="AE51" s="69" t="str">
        <f>'Verification Form'!AE56</f>
        <v/>
      </c>
    </row>
    <row r="52" spans="1:31">
      <c r="A52" s="58">
        <f>'Verification Form'!A57</f>
        <v>0</v>
      </c>
      <c r="B52" s="58">
        <f>'Verification Form'!B57</f>
        <v>0</v>
      </c>
      <c r="C52" s="59">
        <f>'Verification Form'!C57</f>
        <v>0</v>
      </c>
      <c r="D52" s="59">
        <f>'Verification Form'!D57</f>
        <v>0</v>
      </c>
      <c r="E52" s="60">
        <f>'Verification Form'!E57</f>
        <v>0</v>
      </c>
      <c r="F52" s="61">
        <f>'Verification Form'!F57</f>
        <v>0</v>
      </c>
      <c r="G52" s="61">
        <f>'Verification Form'!G57</f>
        <v>0</v>
      </c>
      <c r="H52" s="61">
        <f>'Verification Form'!H57</f>
        <v>0</v>
      </c>
      <c r="I52" s="61">
        <f>'Verification Form'!I57</f>
        <v>0</v>
      </c>
      <c r="J52" s="61">
        <f>'Verification Form'!J57</f>
        <v>0</v>
      </c>
      <c r="K52" s="62">
        <f>'Verification Form'!K57</f>
        <v>0</v>
      </c>
      <c r="L52" s="61">
        <f>'Verification Form'!L57</f>
        <v>0</v>
      </c>
      <c r="M52" s="61">
        <f>'Verification Form'!M57</f>
        <v>0</v>
      </c>
      <c r="N52" s="63">
        <f>'Verification Form'!N57</f>
        <v>0</v>
      </c>
      <c r="O52" s="64" t="str">
        <f>'Verification Form'!O57</f>
        <v/>
      </c>
      <c r="P52" s="65" t="str">
        <f>'Verification Form'!P57</f>
        <v/>
      </c>
      <c r="Q52" s="65" t="str">
        <f>'Verification Form'!Q57</f>
        <v/>
      </c>
      <c r="R52" s="66" t="str">
        <f>'Verification Form'!R57</f>
        <v/>
      </c>
      <c r="S52" s="66" t="str">
        <f>'Verification Form'!S57</f>
        <v/>
      </c>
      <c r="T52" s="66" t="str">
        <f>'Verification Form'!T57</f>
        <v/>
      </c>
      <c r="U52" s="67" t="str">
        <f>'Verification Form'!U57</f>
        <v/>
      </c>
      <c r="V52" s="68" t="str">
        <f>'Verification Form'!V57</f>
        <v/>
      </c>
      <c r="W52" s="69">
        <f>'Verification Form'!W57</f>
        <v>0</v>
      </c>
      <c r="X52" s="69">
        <f>'Verification Form'!X57</f>
        <v>0</v>
      </c>
      <c r="Y52" s="69">
        <f>'Verification Form'!Y57</f>
        <v>0</v>
      </c>
      <c r="Z52" s="69" t="str">
        <f>'Verification Form'!Z57</f>
        <v/>
      </c>
      <c r="AA52" s="69" t="str">
        <f>'Verification Form'!AA57</f>
        <v/>
      </c>
      <c r="AB52" s="69" t="str">
        <f>'Verification Form'!AB57</f>
        <v/>
      </c>
      <c r="AC52" s="69" t="str">
        <f>'Verification Form'!AC57</f>
        <v/>
      </c>
      <c r="AD52" s="69" t="str">
        <f>'Verification Form'!AD57</f>
        <v/>
      </c>
      <c r="AE52" s="69" t="str">
        <f>'Verification Form'!AE57</f>
        <v/>
      </c>
    </row>
    <row r="53" spans="1:31">
      <c r="A53" s="58">
        <f>'Verification Form'!A58</f>
        <v>0</v>
      </c>
      <c r="B53" s="58">
        <f>'Verification Form'!B58</f>
        <v>0</v>
      </c>
      <c r="C53" s="59">
        <f>'Verification Form'!C58</f>
        <v>0</v>
      </c>
      <c r="D53" s="59">
        <f>'Verification Form'!D58</f>
        <v>0</v>
      </c>
      <c r="E53" s="60">
        <f>'Verification Form'!E58</f>
        <v>0</v>
      </c>
      <c r="F53" s="61">
        <f>'Verification Form'!F58</f>
        <v>0</v>
      </c>
      <c r="G53" s="61">
        <f>'Verification Form'!G58</f>
        <v>0</v>
      </c>
      <c r="H53" s="61">
        <f>'Verification Form'!H58</f>
        <v>0</v>
      </c>
      <c r="I53" s="61">
        <f>'Verification Form'!I58</f>
        <v>0</v>
      </c>
      <c r="J53" s="61">
        <f>'Verification Form'!J58</f>
        <v>0</v>
      </c>
      <c r="K53" s="62">
        <f>'Verification Form'!K58</f>
        <v>0</v>
      </c>
      <c r="L53" s="61">
        <f>'Verification Form'!L58</f>
        <v>0</v>
      </c>
      <c r="M53" s="61">
        <f>'Verification Form'!M58</f>
        <v>0</v>
      </c>
      <c r="N53" s="63">
        <f>'Verification Form'!N58</f>
        <v>0</v>
      </c>
      <c r="O53" s="64" t="str">
        <f>'Verification Form'!O58</f>
        <v/>
      </c>
      <c r="P53" s="65" t="str">
        <f>'Verification Form'!P58</f>
        <v/>
      </c>
      <c r="Q53" s="65" t="str">
        <f>'Verification Form'!Q58</f>
        <v/>
      </c>
      <c r="R53" s="66" t="str">
        <f>'Verification Form'!R58</f>
        <v/>
      </c>
      <c r="S53" s="66" t="str">
        <f>'Verification Form'!S58</f>
        <v/>
      </c>
      <c r="T53" s="66" t="str">
        <f>'Verification Form'!T58</f>
        <v/>
      </c>
      <c r="U53" s="67" t="str">
        <f>'Verification Form'!U58</f>
        <v/>
      </c>
      <c r="V53" s="68" t="str">
        <f>'Verification Form'!V58</f>
        <v/>
      </c>
      <c r="W53" s="69">
        <f>'Verification Form'!W58</f>
        <v>0</v>
      </c>
      <c r="X53" s="69">
        <f>'Verification Form'!X58</f>
        <v>0</v>
      </c>
      <c r="Y53" s="69">
        <f>'Verification Form'!Y58</f>
        <v>0</v>
      </c>
      <c r="Z53" s="69" t="str">
        <f>'Verification Form'!Z58</f>
        <v/>
      </c>
      <c r="AA53" s="69" t="str">
        <f>'Verification Form'!AA58</f>
        <v/>
      </c>
      <c r="AB53" s="69" t="str">
        <f>'Verification Form'!AB58</f>
        <v/>
      </c>
      <c r="AC53" s="69" t="str">
        <f>'Verification Form'!AC58</f>
        <v/>
      </c>
      <c r="AD53" s="69" t="str">
        <f>'Verification Form'!AD58</f>
        <v/>
      </c>
      <c r="AE53" s="69" t="str">
        <f>'Verification Form'!AE58</f>
        <v/>
      </c>
    </row>
    <row r="54" spans="1:31">
      <c r="A54" s="58">
        <f>'Verification Form'!A59</f>
        <v>0</v>
      </c>
      <c r="B54" s="58">
        <f>'Verification Form'!B59</f>
        <v>0</v>
      </c>
      <c r="C54" s="59">
        <f>'Verification Form'!C59</f>
        <v>0</v>
      </c>
      <c r="D54" s="59">
        <f>'Verification Form'!D59</f>
        <v>0</v>
      </c>
      <c r="E54" s="60">
        <f>'Verification Form'!E59</f>
        <v>0</v>
      </c>
      <c r="F54" s="61">
        <f>'Verification Form'!F59</f>
        <v>0</v>
      </c>
      <c r="G54" s="61">
        <f>'Verification Form'!G59</f>
        <v>0</v>
      </c>
      <c r="H54" s="61">
        <f>'Verification Form'!H59</f>
        <v>0</v>
      </c>
      <c r="I54" s="61">
        <f>'Verification Form'!I59</f>
        <v>0</v>
      </c>
      <c r="J54" s="61">
        <f>'Verification Form'!J59</f>
        <v>0</v>
      </c>
      <c r="K54" s="62">
        <f>'Verification Form'!K59</f>
        <v>0</v>
      </c>
      <c r="L54" s="61">
        <f>'Verification Form'!L59</f>
        <v>0</v>
      </c>
      <c r="M54" s="61">
        <f>'Verification Form'!M59</f>
        <v>0</v>
      </c>
      <c r="N54" s="63">
        <f>'Verification Form'!N59</f>
        <v>0</v>
      </c>
      <c r="O54" s="64" t="str">
        <f>'Verification Form'!O59</f>
        <v/>
      </c>
      <c r="P54" s="65" t="str">
        <f>'Verification Form'!P59</f>
        <v/>
      </c>
      <c r="Q54" s="65" t="str">
        <f>'Verification Form'!Q59</f>
        <v/>
      </c>
      <c r="R54" s="66" t="str">
        <f>'Verification Form'!R59</f>
        <v/>
      </c>
      <c r="S54" s="66" t="str">
        <f>'Verification Form'!S59</f>
        <v/>
      </c>
      <c r="T54" s="66" t="str">
        <f>'Verification Form'!T59</f>
        <v/>
      </c>
      <c r="U54" s="67" t="str">
        <f>'Verification Form'!U59</f>
        <v/>
      </c>
      <c r="V54" s="68" t="str">
        <f>'Verification Form'!V59</f>
        <v/>
      </c>
      <c r="W54" s="69">
        <f>'Verification Form'!W59</f>
        <v>0</v>
      </c>
      <c r="X54" s="69">
        <f>'Verification Form'!X59</f>
        <v>0</v>
      </c>
      <c r="Y54" s="69">
        <f>'Verification Form'!Y59</f>
        <v>0</v>
      </c>
      <c r="Z54" s="69" t="str">
        <f>'Verification Form'!Z59</f>
        <v/>
      </c>
      <c r="AA54" s="69" t="str">
        <f>'Verification Form'!AA59</f>
        <v/>
      </c>
      <c r="AB54" s="69" t="str">
        <f>'Verification Form'!AB59</f>
        <v/>
      </c>
      <c r="AC54" s="69" t="str">
        <f>'Verification Form'!AC59</f>
        <v/>
      </c>
      <c r="AD54" s="69" t="str">
        <f>'Verification Form'!AD59</f>
        <v/>
      </c>
      <c r="AE54" s="69" t="str">
        <f>'Verification Form'!AE59</f>
        <v/>
      </c>
    </row>
    <row r="55" spans="1:31">
      <c r="A55" s="58">
        <f>'Verification Form'!A60</f>
        <v>0</v>
      </c>
      <c r="B55" s="58">
        <f>'Verification Form'!B60</f>
        <v>0</v>
      </c>
      <c r="C55" s="59">
        <f>'Verification Form'!C60</f>
        <v>0</v>
      </c>
      <c r="D55" s="59">
        <f>'Verification Form'!D60</f>
        <v>0</v>
      </c>
      <c r="E55" s="60">
        <f>'Verification Form'!E60</f>
        <v>0</v>
      </c>
      <c r="F55" s="61">
        <f>'Verification Form'!F60</f>
        <v>0</v>
      </c>
      <c r="G55" s="61">
        <f>'Verification Form'!G60</f>
        <v>0</v>
      </c>
      <c r="H55" s="61">
        <f>'Verification Form'!H60</f>
        <v>0</v>
      </c>
      <c r="I55" s="61">
        <f>'Verification Form'!I60</f>
        <v>0</v>
      </c>
      <c r="J55" s="61">
        <f>'Verification Form'!J60</f>
        <v>0</v>
      </c>
      <c r="K55" s="62">
        <f>'Verification Form'!K60</f>
        <v>0</v>
      </c>
      <c r="L55" s="61">
        <f>'Verification Form'!L60</f>
        <v>0</v>
      </c>
      <c r="M55" s="61">
        <f>'Verification Form'!M60</f>
        <v>0</v>
      </c>
      <c r="N55" s="63">
        <f>'Verification Form'!N60</f>
        <v>0</v>
      </c>
      <c r="O55" s="64" t="str">
        <f>'Verification Form'!O60</f>
        <v/>
      </c>
      <c r="P55" s="65" t="str">
        <f>'Verification Form'!P60</f>
        <v/>
      </c>
      <c r="Q55" s="65" t="str">
        <f>'Verification Form'!Q60</f>
        <v/>
      </c>
      <c r="R55" s="66" t="str">
        <f>'Verification Form'!R60</f>
        <v/>
      </c>
      <c r="S55" s="66" t="str">
        <f>'Verification Form'!S60</f>
        <v/>
      </c>
      <c r="T55" s="66" t="str">
        <f>'Verification Form'!T60</f>
        <v/>
      </c>
      <c r="U55" s="67" t="str">
        <f>'Verification Form'!U60</f>
        <v/>
      </c>
      <c r="V55" s="68" t="str">
        <f>'Verification Form'!V60</f>
        <v/>
      </c>
      <c r="W55" s="69">
        <f>'Verification Form'!W60</f>
        <v>0</v>
      </c>
      <c r="X55" s="69">
        <f>'Verification Form'!X60</f>
        <v>0</v>
      </c>
      <c r="Y55" s="69">
        <f>'Verification Form'!Y60</f>
        <v>0</v>
      </c>
      <c r="Z55" s="69" t="str">
        <f>'Verification Form'!Z60</f>
        <v/>
      </c>
      <c r="AA55" s="69" t="str">
        <f>'Verification Form'!AA60</f>
        <v/>
      </c>
      <c r="AB55" s="69" t="str">
        <f>'Verification Form'!AB60</f>
        <v/>
      </c>
      <c r="AC55" s="69" t="str">
        <f>'Verification Form'!AC60</f>
        <v/>
      </c>
      <c r="AD55" s="69" t="str">
        <f>'Verification Form'!AD60</f>
        <v/>
      </c>
      <c r="AE55" s="69" t="str">
        <f>'Verification Form'!AE60</f>
        <v/>
      </c>
    </row>
    <row r="56" spans="1:31">
      <c r="A56" s="58">
        <f>'Verification Form'!A61</f>
        <v>0</v>
      </c>
      <c r="B56" s="58">
        <f>'Verification Form'!B61</f>
        <v>0</v>
      </c>
      <c r="C56" s="59">
        <f>'Verification Form'!C61</f>
        <v>0</v>
      </c>
      <c r="D56" s="59">
        <f>'Verification Form'!D61</f>
        <v>0</v>
      </c>
      <c r="E56" s="60">
        <f>'Verification Form'!E61</f>
        <v>0</v>
      </c>
      <c r="F56" s="61">
        <f>'Verification Form'!F61</f>
        <v>0</v>
      </c>
      <c r="G56" s="61">
        <f>'Verification Form'!G61</f>
        <v>0</v>
      </c>
      <c r="H56" s="61">
        <f>'Verification Form'!H61</f>
        <v>0</v>
      </c>
      <c r="I56" s="61">
        <f>'Verification Form'!I61</f>
        <v>0</v>
      </c>
      <c r="J56" s="61">
        <f>'Verification Form'!J61</f>
        <v>0</v>
      </c>
      <c r="K56" s="62">
        <f>'Verification Form'!K61</f>
        <v>0</v>
      </c>
      <c r="L56" s="61">
        <f>'Verification Form'!L61</f>
        <v>0</v>
      </c>
      <c r="M56" s="61">
        <f>'Verification Form'!M61</f>
        <v>0</v>
      </c>
      <c r="N56" s="63">
        <f>'Verification Form'!N61</f>
        <v>0</v>
      </c>
      <c r="O56" s="64" t="str">
        <f>'Verification Form'!O61</f>
        <v/>
      </c>
      <c r="P56" s="65" t="str">
        <f>'Verification Form'!P61</f>
        <v/>
      </c>
      <c r="Q56" s="65" t="str">
        <f>'Verification Form'!Q61</f>
        <v/>
      </c>
      <c r="R56" s="66" t="str">
        <f>'Verification Form'!R61</f>
        <v/>
      </c>
      <c r="S56" s="66" t="str">
        <f>'Verification Form'!S61</f>
        <v/>
      </c>
      <c r="T56" s="66" t="str">
        <f>'Verification Form'!T61</f>
        <v/>
      </c>
      <c r="U56" s="67" t="str">
        <f>'Verification Form'!U61</f>
        <v/>
      </c>
      <c r="V56" s="68" t="str">
        <f>'Verification Form'!V61</f>
        <v/>
      </c>
      <c r="W56" s="69">
        <f>'Verification Form'!W61</f>
        <v>0</v>
      </c>
      <c r="X56" s="69">
        <f>'Verification Form'!X61</f>
        <v>0</v>
      </c>
      <c r="Y56" s="69">
        <f>'Verification Form'!Y61</f>
        <v>0</v>
      </c>
      <c r="Z56" s="69" t="str">
        <f>'Verification Form'!Z61</f>
        <v/>
      </c>
      <c r="AA56" s="69" t="str">
        <f>'Verification Form'!AA61</f>
        <v/>
      </c>
      <c r="AB56" s="69" t="str">
        <f>'Verification Form'!AB61</f>
        <v/>
      </c>
      <c r="AC56" s="69" t="str">
        <f>'Verification Form'!AC61</f>
        <v/>
      </c>
      <c r="AD56" s="69" t="str">
        <f>'Verification Form'!AD61</f>
        <v/>
      </c>
      <c r="AE56" s="69" t="str">
        <f>'Verification Form'!AE61</f>
        <v/>
      </c>
    </row>
    <row r="57" spans="1:31">
      <c r="A57" s="58">
        <f>'Verification Form'!A62</f>
        <v>0</v>
      </c>
      <c r="B57" s="58">
        <f>'Verification Form'!B62</f>
        <v>0</v>
      </c>
      <c r="C57" s="59">
        <f>'Verification Form'!C62</f>
        <v>0</v>
      </c>
      <c r="D57" s="59">
        <f>'Verification Form'!D62</f>
        <v>0</v>
      </c>
      <c r="E57" s="60">
        <f>'Verification Form'!E62</f>
        <v>0</v>
      </c>
      <c r="F57" s="61">
        <f>'Verification Form'!F62</f>
        <v>0</v>
      </c>
      <c r="G57" s="61">
        <f>'Verification Form'!G62</f>
        <v>0</v>
      </c>
      <c r="H57" s="61">
        <f>'Verification Form'!H62</f>
        <v>0</v>
      </c>
      <c r="I57" s="61">
        <f>'Verification Form'!I62</f>
        <v>0</v>
      </c>
      <c r="J57" s="61">
        <f>'Verification Form'!J62</f>
        <v>0</v>
      </c>
      <c r="K57" s="62">
        <f>'Verification Form'!K62</f>
        <v>0</v>
      </c>
      <c r="L57" s="61">
        <f>'Verification Form'!L62</f>
        <v>0</v>
      </c>
      <c r="M57" s="61">
        <f>'Verification Form'!M62</f>
        <v>0</v>
      </c>
      <c r="N57" s="63">
        <f>'Verification Form'!N62</f>
        <v>0</v>
      </c>
      <c r="O57" s="64" t="str">
        <f>'Verification Form'!O62</f>
        <v/>
      </c>
      <c r="P57" s="65" t="str">
        <f>'Verification Form'!P62</f>
        <v/>
      </c>
      <c r="Q57" s="65" t="str">
        <f>'Verification Form'!Q62</f>
        <v/>
      </c>
      <c r="R57" s="66" t="str">
        <f>'Verification Form'!R62</f>
        <v/>
      </c>
      <c r="S57" s="66" t="str">
        <f>'Verification Form'!S62</f>
        <v/>
      </c>
      <c r="T57" s="66" t="str">
        <f>'Verification Form'!T62</f>
        <v/>
      </c>
      <c r="U57" s="67" t="str">
        <f>'Verification Form'!U62</f>
        <v/>
      </c>
      <c r="V57" s="68" t="str">
        <f>'Verification Form'!V62</f>
        <v/>
      </c>
      <c r="W57" s="69">
        <f>'Verification Form'!W62</f>
        <v>0</v>
      </c>
      <c r="X57" s="69">
        <f>'Verification Form'!X62</f>
        <v>0</v>
      </c>
      <c r="Y57" s="69">
        <f>'Verification Form'!Y62</f>
        <v>0</v>
      </c>
      <c r="Z57" s="69" t="str">
        <f>'Verification Form'!Z62</f>
        <v/>
      </c>
      <c r="AA57" s="69" t="str">
        <f>'Verification Form'!AA62</f>
        <v/>
      </c>
      <c r="AB57" s="69" t="str">
        <f>'Verification Form'!AB62</f>
        <v/>
      </c>
      <c r="AC57" s="69" t="str">
        <f>'Verification Form'!AC62</f>
        <v/>
      </c>
      <c r="AD57" s="69" t="str">
        <f>'Verification Form'!AD62</f>
        <v/>
      </c>
      <c r="AE57" s="69" t="str">
        <f>'Verification Form'!AE62</f>
        <v/>
      </c>
    </row>
    <row r="58" spans="1:31">
      <c r="A58" s="58">
        <f>'Verification Form'!A63</f>
        <v>0</v>
      </c>
      <c r="B58" s="58">
        <f>'Verification Form'!B63</f>
        <v>0</v>
      </c>
      <c r="C58" s="59">
        <f>'Verification Form'!C63</f>
        <v>0</v>
      </c>
      <c r="D58" s="59">
        <f>'Verification Form'!D63</f>
        <v>0</v>
      </c>
      <c r="E58" s="60">
        <f>'Verification Form'!E63</f>
        <v>0</v>
      </c>
      <c r="F58" s="61">
        <f>'Verification Form'!F63</f>
        <v>0</v>
      </c>
      <c r="G58" s="61">
        <f>'Verification Form'!G63</f>
        <v>0</v>
      </c>
      <c r="H58" s="61">
        <f>'Verification Form'!H63</f>
        <v>0</v>
      </c>
      <c r="I58" s="61">
        <f>'Verification Form'!I63</f>
        <v>0</v>
      </c>
      <c r="J58" s="61">
        <f>'Verification Form'!J63</f>
        <v>0</v>
      </c>
      <c r="K58" s="62">
        <f>'Verification Form'!K63</f>
        <v>0</v>
      </c>
      <c r="L58" s="61">
        <f>'Verification Form'!L63</f>
        <v>0</v>
      </c>
      <c r="M58" s="61">
        <f>'Verification Form'!M63</f>
        <v>0</v>
      </c>
      <c r="N58" s="63">
        <f>'Verification Form'!N63</f>
        <v>0</v>
      </c>
      <c r="O58" s="64" t="str">
        <f>'Verification Form'!O63</f>
        <v/>
      </c>
      <c r="P58" s="65" t="str">
        <f>'Verification Form'!P63</f>
        <v/>
      </c>
      <c r="Q58" s="65" t="str">
        <f>'Verification Form'!Q63</f>
        <v/>
      </c>
      <c r="R58" s="66" t="str">
        <f>'Verification Form'!R63</f>
        <v/>
      </c>
      <c r="S58" s="66" t="str">
        <f>'Verification Form'!S63</f>
        <v/>
      </c>
      <c r="T58" s="66" t="str">
        <f>'Verification Form'!T63</f>
        <v/>
      </c>
      <c r="U58" s="67" t="str">
        <f>'Verification Form'!U63</f>
        <v/>
      </c>
      <c r="V58" s="68" t="str">
        <f>'Verification Form'!V63</f>
        <v/>
      </c>
      <c r="W58" s="69">
        <f>'Verification Form'!W63</f>
        <v>0</v>
      </c>
      <c r="X58" s="69">
        <f>'Verification Form'!X63</f>
        <v>0</v>
      </c>
      <c r="Y58" s="69">
        <f>'Verification Form'!Y63</f>
        <v>0</v>
      </c>
      <c r="Z58" s="69" t="str">
        <f>'Verification Form'!Z63</f>
        <v/>
      </c>
      <c r="AA58" s="69" t="str">
        <f>'Verification Form'!AA63</f>
        <v/>
      </c>
      <c r="AB58" s="69" t="str">
        <f>'Verification Form'!AB63</f>
        <v/>
      </c>
      <c r="AC58" s="69" t="str">
        <f>'Verification Form'!AC63</f>
        <v/>
      </c>
      <c r="AD58" s="69" t="str">
        <f>'Verification Form'!AD63</f>
        <v/>
      </c>
      <c r="AE58" s="69" t="str">
        <f>'Verification Form'!AE63</f>
        <v/>
      </c>
    </row>
    <row r="59" spans="1:31">
      <c r="A59" s="58">
        <f>'Verification Form'!A64</f>
        <v>0</v>
      </c>
      <c r="B59" s="58">
        <f>'Verification Form'!B64</f>
        <v>0</v>
      </c>
      <c r="C59" s="59">
        <f>'Verification Form'!C64</f>
        <v>0</v>
      </c>
      <c r="D59" s="59">
        <f>'Verification Form'!D64</f>
        <v>0</v>
      </c>
      <c r="E59" s="60">
        <f>'Verification Form'!E64</f>
        <v>0</v>
      </c>
      <c r="F59" s="61">
        <f>'Verification Form'!F64</f>
        <v>0</v>
      </c>
      <c r="G59" s="61">
        <f>'Verification Form'!G64</f>
        <v>0</v>
      </c>
      <c r="H59" s="61">
        <f>'Verification Form'!H64</f>
        <v>0</v>
      </c>
      <c r="I59" s="61">
        <f>'Verification Form'!I64</f>
        <v>0</v>
      </c>
      <c r="J59" s="61">
        <f>'Verification Form'!J64</f>
        <v>0</v>
      </c>
      <c r="K59" s="62">
        <f>'Verification Form'!K64</f>
        <v>0</v>
      </c>
      <c r="L59" s="61">
        <f>'Verification Form'!L64</f>
        <v>0</v>
      </c>
      <c r="M59" s="61">
        <f>'Verification Form'!M64</f>
        <v>0</v>
      </c>
      <c r="N59" s="63">
        <f>'Verification Form'!N64</f>
        <v>0</v>
      </c>
      <c r="O59" s="64" t="str">
        <f>'Verification Form'!O64</f>
        <v/>
      </c>
      <c r="P59" s="65" t="str">
        <f>'Verification Form'!P64</f>
        <v/>
      </c>
      <c r="Q59" s="65" t="str">
        <f>'Verification Form'!Q64</f>
        <v/>
      </c>
      <c r="R59" s="66" t="str">
        <f>'Verification Form'!R64</f>
        <v/>
      </c>
      <c r="S59" s="66" t="str">
        <f>'Verification Form'!S64</f>
        <v/>
      </c>
      <c r="T59" s="66" t="str">
        <f>'Verification Form'!T64</f>
        <v/>
      </c>
      <c r="U59" s="67" t="str">
        <f>'Verification Form'!U64</f>
        <v/>
      </c>
      <c r="V59" s="68" t="str">
        <f>'Verification Form'!V64</f>
        <v/>
      </c>
      <c r="W59" s="69">
        <f>'Verification Form'!W64</f>
        <v>0</v>
      </c>
      <c r="X59" s="69">
        <f>'Verification Form'!X64</f>
        <v>0</v>
      </c>
      <c r="Y59" s="69">
        <f>'Verification Form'!Y64</f>
        <v>0</v>
      </c>
      <c r="Z59" s="69" t="str">
        <f>'Verification Form'!Z64</f>
        <v/>
      </c>
      <c r="AA59" s="69" t="str">
        <f>'Verification Form'!AA64</f>
        <v/>
      </c>
      <c r="AB59" s="69" t="str">
        <f>'Verification Form'!AB64</f>
        <v/>
      </c>
      <c r="AC59" s="69" t="str">
        <f>'Verification Form'!AC64</f>
        <v/>
      </c>
      <c r="AD59" s="69" t="str">
        <f>'Verification Form'!AD64</f>
        <v/>
      </c>
      <c r="AE59" s="69" t="str">
        <f>'Verification Form'!AE64</f>
        <v/>
      </c>
    </row>
    <row r="60" spans="1:31">
      <c r="A60" s="58">
        <f>'Verification Form'!A65</f>
        <v>0</v>
      </c>
      <c r="B60" s="58">
        <f>'Verification Form'!B65</f>
        <v>0</v>
      </c>
      <c r="C60" s="59">
        <f>'Verification Form'!C65</f>
        <v>0</v>
      </c>
      <c r="D60" s="59">
        <f>'Verification Form'!D65</f>
        <v>0</v>
      </c>
      <c r="E60" s="60">
        <f>'Verification Form'!E65</f>
        <v>0</v>
      </c>
      <c r="F60" s="61">
        <f>'Verification Form'!F65</f>
        <v>0</v>
      </c>
      <c r="G60" s="61">
        <f>'Verification Form'!G65</f>
        <v>0</v>
      </c>
      <c r="H60" s="61">
        <f>'Verification Form'!H65</f>
        <v>0</v>
      </c>
      <c r="I60" s="61">
        <f>'Verification Form'!I65</f>
        <v>0</v>
      </c>
      <c r="J60" s="61">
        <f>'Verification Form'!J65</f>
        <v>0</v>
      </c>
      <c r="K60" s="62">
        <f>'Verification Form'!K65</f>
        <v>0</v>
      </c>
      <c r="L60" s="61">
        <f>'Verification Form'!L65</f>
        <v>0</v>
      </c>
      <c r="M60" s="61">
        <f>'Verification Form'!M65</f>
        <v>0</v>
      </c>
      <c r="N60" s="63">
        <f>'Verification Form'!N65</f>
        <v>0</v>
      </c>
      <c r="O60" s="64" t="str">
        <f>'Verification Form'!O65</f>
        <v/>
      </c>
      <c r="P60" s="65" t="str">
        <f>'Verification Form'!P65</f>
        <v/>
      </c>
      <c r="Q60" s="65" t="str">
        <f>'Verification Form'!Q65</f>
        <v/>
      </c>
      <c r="R60" s="66" t="str">
        <f>'Verification Form'!R65</f>
        <v/>
      </c>
      <c r="S60" s="66" t="str">
        <f>'Verification Form'!S65</f>
        <v/>
      </c>
      <c r="T60" s="66" t="str">
        <f>'Verification Form'!T65</f>
        <v/>
      </c>
      <c r="U60" s="67" t="str">
        <f>'Verification Form'!U65</f>
        <v/>
      </c>
      <c r="V60" s="68" t="str">
        <f>'Verification Form'!V65</f>
        <v/>
      </c>
      <c r="W60" s="69">
        <f>'Verification Form'!W65</f>
        <v>0</v>
      </c>
      <c r="X60" s="69">
        <f>'Verification Form'!X65</f>
        <v>0</v>
      </c>
      <c r="Y60" s="69">
        <f>'Verification Form'!Y65</f>
        <v>0</v>
      </c>
      <c r="Z60" s="69" t="str">
        <f>'Verification Form'!Z65</f>
        <v/>
      </c>
      <c r="AA60" s="69" t="str">
        <f>'Verification Form'!AA65</f>
        <v/>
      </c>
      <c r="AB60" s="69" t="str">
        <f>'Verification Form'!AB65</f>
        <v/>
      </c>
      <c r="AC60" s="69" t="str">
        <f>'Verification Form'!AC65</f>
        <v/>
      </c>
      <c r="AD60" s="69" t="str">
        <f>'Verification Form'!AD65</f>
        <v/>
      </c>
      <c r="AE60" s="69" t="str">
        <f>'Verification Form'!AE65</f>
        <v/>
      </c>
    </row>
    <row r="61" spans="1:31">
      <c r="A61" s="58">
        <f>'Verification Form'!A66</f>
        <v>0</v>
      </c>
      <c r="B61" s="58">
        <f>'Verification Form'!B66</f>
        <v>0</v>
      </c>
      <c r="C61" s="59">
        <f>'Verification Form'!C66</f>
        <v>0</v>
      </c>
      <c r="D61" s="59">
        <f>'Verification Form'!D66</f>
        <v>0</v>
      </c>
      <c r="E61" s="60">
        <f>'Verification Form'!E66</f>
        <v>0</v>
      </c>
      <c r="F61" s="61">
        <f>'Verification Form'!F66</f>
        <v>0</v>
      </c>
      <c r="G61" s="61">
        <f>'Verification Form'!G66</f>
        <v>0</v>
      </c>
      <c r="H61" s="61">
        <f>'Verification Form'!H66</f>
        <v>0</v>
      </c>
      <c r="I61" s="61">
        <f>'Verification Form'!I66</f>
        <v>0</v>
      </c>
      <c r="J61" s="61">
        <f>'Verification Form'!J66</f>
        <v>0</v>
      </c>
      <c r="K61" s="62">
        <f>'Verification Form'!K66</f>
        <v>0</v>
      </c>
      <c r="L61" s="61">
        <f>'Verification Form'!L66</f>
        <v>0</v>
      </c>
      <c r="M61" s="61">
        <f>'Verification Form'!M66</f>
        <v>0</v>
      </c>
      <c r="N61" s="63">
        <f>'Verification Form'!N66</f>
        <v>0</v>
      </c>
      <c r="O61" s="64" t="str">
        <f>'Verification Form'!O66</f>
        <v/>
      </c>
      <c r="P61" s="65" t="str">
        <f>'Verification Form'!P66</f>
        <v/>
      </c>
      <c r="Q61" s="65" t="str">
        <f>'Verification Form'!Q66</f>
        <v/>
      </c>
      <c r="R61" s="66" t="str">
        <f>'Verification Form'!R66</f>
        <v/>
      </c>
      <c r="S61" s="66" t="str">
        <f>'Verification Form'!S66</f>
        <v/>
      </c>
      <c r="T61" s="66" t="str">
        <f>'Verification Form'!T66</f>
        <v/>
      </c>
      <c r="U61" s="67" t="str">
        <f>'Verification Form'!U66</f>
        <v/>
      </c>
      <c r="V61" s="68" t="str">
        <f>'Verification Form'!V66</f>
        <v/>
      </c>
      <c r="W61" s="69">
        <f>'Verification Form'!W66</f>
        <v>0</v>
      </c>
      <c r="X61" s="69">
        <f>'Verification Form'!X66</f>
        <v>0</v>
      </c>
      <c r="Y61" s="69">
        <f>'Verification Form'!Y66</f>
        <v>0</v>
      </c>
      <c r="Z61" s="69" t="str">
        <f>'Verification Form'!Z66</f>
        <v/>
      </c>
      <c r="AA61" s="69" t="str">
        <f>'Verification Form'!AA66</f>
        <v/>
      </c>
      <c r="AB61" s="69" t="str">
        <f>'Verification Form'!AB66</f>
        <v/>
      </c>
      <c r="AC61" s="69" t="str">
        <f>'Verification Form'!AC66</f>
        <v/>
      </c>
      <c r="AD61" s="69" t="str">
        <f>'Verification Form'!AD66</f>
        <v/>
      </c>
      <c r="AE61" s="69" t="str">
        <f>'Verification Form'!AE66</f>
        <v/>
      </c>
    </row>
    <row r="62" spans="1:31">
      <c r="A62" s="58">
        <f>'Verification Form'!A67</f>
        <v>0</v>
      </c>
      <c r="B62" s="58">
        <f>'Verification Form'!B67</f>
        <v>0</v>
      </c>
      <c r="C62" s="59">
        <f>'Verification Form'!C67</f>
        <v>0</v>
      </c>
      <c r="D62" s="59">
        <f>'Verification Form'!D67</f>
        <v>0</v>
      </c>
      <c r="E62" s="60">
        <f>'Verification Form'!E67</f>
        <v>0</v>
      </c>
      <c r="F62" s="61">
        <f>'Verification Form'!F67</f>
        <v>0</v>
      </c>
      <c r="G62" s="61">
        <f>'Verification Form'!G67</f>
        <v>0</v>
      </c>
      <c r="H62" s="61">
        <f>'Verification Form'!H67</f>
        <v>0</v>
      </c>
      <c r="I62" s="61">
        <f>'Verification Form'!I67</f>
        <v>0</v>
      </c>
      <c r="J62" s="61">
        <f>'Verification Form'!J67</f>
        <v>0</v>
      </c>
      <c r="K62" s="62">
        <f>'Verification Form'!K67</f>
        <v>0</v>
      </c>
      <c r="L62" s="61">
        <f>'Verification Form'!L67</f>
        <v>0</v>
      </c>
      <c r="M62" s="61">
        <f>'Verification Form'!M67</f>
        <v>0</v>
      </c>
      <c r="N62" s="63">
        <f>'Verification Form'!N67</f>
        <v>0</v>
      </c>
      <c r="O62" s="64" t="str">
        <f>'Verification Form'!O67</f>
        <v/>
      </c>
      <c r="P62" s="65" t="str">
        <f>'Verification Form'!P67</f>
        <v/>
      </c>
      <c r="Q62" s="65" t="str">
        <f>'Verification Form'!Q67</f>
        <v/>
      </c>
      <c r="R62" s="66" t="str">
        <f>'Verification Form'!R67</f>
        <v/>
      </c>
      <c r="S62" s="66" t="str">
        <f>'Verification Form'!S67</f>
        <v/>
      </c>
      <c r="T62" s="66" t="str">
        <f>'Verification Form'!T67</f>
        <v/>
      </c>
      <c r="U62" s="67" t="str">
        <f>'Verification Form'!U67</f>
        <v/>
      </c>
      <c r="V62" s="68" t="str">
        <f>'Verification Form'!V67</f>
        <v/>
      </c>
      <c r="W62" s="69">
        <f>'Verification Form'!W67</f>
        <v>0</v>
      </c>
      <c r="X62" s="69">
        <f>'Verification Form'!X67</f>
        <v>0</v>
      </c>
      <c r="Y62" s="69">
        <f>'Verification Form'!Y67</f>
        <v>0</v>
      </c>
      <c r="Z62" s="69" t="str">
        <f>'Verification Form'!Z67</f>
        <v/>
      </c>
      <c r="AA62" s="69" t="str">
        <f>'Verification Form'!AA67</f>
        <v/>
      </c>
      <c r="AB62" s="69" t="str">
        <f>'Verification Form'!AB67</f>
        <v/>
      </c>
      <c r="AC62" s="69" t="str">
        <f>'Verification Form'!AC67</f>
        <v/>
      </c>
      <c r="AD62" s="69" t="str">
        <f>'Verification Form'!AD67</f>
        <v/>
      </c>
      <c r="AE62" s="69" t="str">
        <f>'Verification Form'!AE67</f>
        <v/>
      </c>
    </row>
    <row r="63" spans="1:31">
      <c r="A63" s="58">
        <f>'Verification Form'!A68</f>
        <v>0</v>
      </c>
      <c r="B63" s="58">
        <f>'Verification Form'!B68</f>
        <v>0</v>
      </c>
      <c r="C63" s="59">
        <f>'Verification Form'!C68</f>
        <v>0</v>
      </c>
      <c r="D63" s="59">
        <f>'Verification Form'!D68</f>
        <v>0</v>
      </c>
      <c r="E63" s="60">
        <f>'Verification Form'!E68</f>
        <v>0</v>
      </c>
      <c r="F63" s="61">
        <f>'Verification Form'!F68</f>
        <v>0</v>
      </c>
      <c r="G63" s="61">
        <f>'Verification Form'!G68</f>
        <v>0</v>
      </c>
      <c r="H63" s="61">
        <f>'Verification Form'!H68</f>
        <v>0</v>
      </c>
      <c r="I63" s="61">
        <f>'Verification Form'!I68</f>
        <v>0</v>
      </c>
      <c r="J63" s="61">
        <f>'Verification Form'!J68</f>
        <v>0</v>
      </c>
      <c r="K63" s="62">
        <f>'Verification Form'!K68</f>
        <v>0</v>
      </c>
      <c r="L63" s="61">
        <f>'Verification Form'!L68</f>
        <v>0</v>
      </c>
      <c r="M63" s="61">
        <f>'Verification Form'!M68</f>
        <v>0</v>
      </c>
      <c r="N63" s="63">
        <f>'Verification Form'!N68</f>
        <v>0</v>
      </c>
      <c r="O63" s="64" t="str">
        <f>'Verification Form'!O68</f>
        <v/>
      </c>
      <c r="P63" s="65" t="str">
        <f>'Verification Form'!P68</f>
        <v/>
      </c>
      <c r="Q63" s="65" t="str">
        <f>'Verification Form'!Q68</f>
        <v/>
      </c>
      <c r="R63" s="66" t="str">
        <f>'Verification Form'!R68</f>
        <v/>
      </c>
      <c r="S63" s="66" t="str">
        <f>'Verification Form'!S68</f>
        <v/>
      </c>
      <c r="T63" s="66" t="str">
        <f>'Verification Form'!T68</f>
        <v/>
      </c>
      <c r="U63" s="67" t="str">
        <f>'Verification Form'!U68</f>
        <v/>
      </c>
      <c r="V63" s="68" t="str">
        <f>'Verification Form'!V68</f>
        <v/>
      </c>
      <c r="W63" s="69">
        <f>'Verification Form'!W68</f>
        <v>0</v>
      </c>
      <c r="X63" s="69">
        <f>'Verification Form'!X68</f>
        <v>0</v>
      </c>
      <c r="Y63" s="69">
        <f>'Verification Form'!Y68</f>
        <v>0</v>
      </c>
      <c r="Z63" s="69" t="str">
        <f>'Verification Form'!Z68</f>
        <v/>
      </c>
      <c r="AA63" s="69" t="str">
        <f>'Verification Form'!AA68</f>
        <v/>
      </c>
      <c r="AB63" s="69" t="str">
        <f>'Verification Form'!AB68</f>
        <v/>
      </c>
      <c r="AC63" s="69" t="str">
        <f>'Verification Form'!AC68</f>
        <v/>
      </c>
      <c r="AD63" s="69" t="str">
        <f>'Verification Form'!AD68</f>
        <v/>
      </c>
      <c r="AE63" s="69" t="str">
        <f>'Verification Form'!AE68</f>
        <v/>
      </c>
    </row>
    <row r="64" spans="1:31">
      <c r="A64" s="58">
        <f>'Verification Form'!A69</f>
        <v>0</v>
      </c>
      <c r="B64" s="58">
        <f>'Verification Form'!B69</f>
        <v>0</v>
      </c>
      <c r="C64" s="59">
        <f>'Verification Form'!C69</f>
        <v>0</v>
      </c>
      <c r="D64" s="59">
        <f>'Verification Form'!D69</f>
        <v>0</v>
      </c>
      <c r="E64" s="60">
        <f>'Verification Form'!E69</f>
        <v>0</v>
      </c>
      <c r="F64" s="61">
        <f>'Verification Form'!F69</f>
        <v>0</v>
      </c>
      <c r="G64" s="61">
        <f>'Verification Form'!G69</f>
        <v>0</v>
      </c>
      <c r="H64" s="61">
        <f>'Verification Form'!H69</f>
        <v>0</v>
      </c>
      <c r="I64" s="61">
        <f>'Verification Form'!I69</f>
        <v>0</v>
      </c>
      <c r="J64" s="61">
        <f>'Verification Form'!J69</f>
        <v>0</v>
      </c>
      <c r="K64" s="62">
        <f>'Verification Form'!K69</f>
        <v>0</v>
      </c>
      <c r="L64" s="61">
        <f>'Verification Form'!L69</f>
        <v>0</v>
      </c>
      <c r="M64" s="61">
        <f>'Verification Form'!M69</f>
        <v>0</v>
      </c>
      <c r="N64" s="63">
        <f>'Verification Form'!N69</f>
        <v>0</v>
      </c>
      <c r="O64" s="64" t="str">
        <f>'Verification Form'!O69</f>
        <v/>
      </c>
      <c r="P64" s="65" t="str">
        <f>'Verification Form'!P69</f>
        <v/>
      </c>
      <c r="Q64" s="65" t="str">
        <f>'Verification Form'!Q69</f>
        <v/>
      </c>
      <c r="R64" s="66" t="str">
        <f>'Verification Form'!R69</f>
        <v/>
      </c>
      <c r="S64" s="66" t="str">
        <f>'Verification Form'!S69</f>
        <v/>
      </c>
      <c r="T64" s="66" t="str">
        <f>'Verification Form'!T69</f>
        <v/>
      </c>
      <c r="U64" s="67" t="str">
        <f>'Verification Form'!U69</f>
        <v/>
      </c>
      <c r="V64" s="68" t="str">
        <f>'Verification Form'!V69</f>
        <v/>
      </c>
      <c r="W64" s="69">
        <f>'Verification Form'!W69</f>
        <v>0</v>
      </c>
      <c r="X64" s="69">
        <f>'Verification Form'!X69</f>
        <v>0</v>
      </c>
      <c r="Y64" s="69">
        <f>'Verification Form'!Y69</f>
        <v>0</v>
      </c>
      <c r="Z64" s="69" t="str">
        <f>'Verification Form'!Z69</f>
        <v/>
      </c>
      <c r="AA64" s="69" t="str">
        <f>'Verification Form'!AA69</f>
        <v/>
      </c>
      <c r="AB64" s="69" t="str">
        <f>'Verification Form'!AB69</f>
        <v/>
      </c>
      <c r="AC64" s="69" t="str">
        <f>'Verification Form'!AC69</f>
        <v/>
      </c>
      <c r="AD64" s="69" t="str">
        <f>'Verification Form'!AD69</f>
        <v/>
      </c>
      <c r="AE64" s="69" t="str">
        <f>'Verification Form'!AE69</f>
        <v/>
      </c>
    </row>
    <row r="65" spans="1:31">
      <c r="A65" s="58">
        <f>'Verification Form'!A70</f>
        <v>0</v>
      </c>
      <c r="B65" s="58">
        <f>'Verification Form'!B70</f>
        <v>0</v>
      </c>
      <c r="C65" s="59">
        <f>'Verification Form'!C70</f>
        <v>0</v>
      </c>
      <c r="D65" s="59">
        <f>'Verification Form'!D70</f>
        <v>0</v>
      </c>
      <c r="E65" s="60">
        <f>'Verification Form'!E70</f>
        <v>0</v>
      </c>
      <c r="F65" s="61">
        <f>'Verification Form'!F70</f>
        <v>0</v>
      </c>
      <c r="G65" s="61">
        <f>'Verification Form'!G70</f>
        <v>0</v>
      </c>
      <c r="H65" s="61">
        <f>'Verification Form'!H70</f>
        <v>0</v>
      </c>
      <c r="I65" s="61">
        <f>'Verification Form'!I70</f>
        <v>0</v>
      </c>
      <c r="J65" s="61">
        <f>'Verification Form'!J70</f>
        <v>0</v>
      </c>
      <c r="K65" s="62">
        <f>'Verification Form'!K70</f>
        <v>0</v>
      </c>
      <c r="L65" s="61">
        <f>'Verification Form'!L70</f>
        <v>0</v>
      </c>
      <c r="M65" s="61">
        <f>'Verification Form'!M70</f>
        <v>0</v>
      </c>
      <c r="N65" s="63">
        <f>'Verification Form'!N70</f>
        <v>0</v>
      </c>
      <c r="O65" s="64" t="str">
        <f>'Verification Form'!O70</f>
        <v/>
      </c>
      <c r="P65" s="65" t="str">
        <f>'Verification Form'!P70</f>
        <v/>
      </c>
      <c r="Q65" s="65" t="str">
        <f>'Verification Form'!Q70</f>
        <v/>
      </c>
      <c r="R65" s="66" t="str">
        <f>'Verification Form'!R70</f>
        <v/>
      </c>
      <c r="S65" s="66" t="str">
        <f>'Verification Form'!S70</f>
        <v/>
      </c>
      <c r="T65" s="66" t="str">
        <f>'Verification Form'!T70</f>
        <v/>
      </c>
      <c r="U65" s="67" t="str">
        <f>'Verification Form'!U70</f>
        <v/>
      </c>
      <c r="V65" s="68" t="str">
        <f>'Verification Form'!V70</f>
        <v/>
      </c>
      <c r="W65" s="69">
        <f>'Verification Form'!W70</f>
        <v>0</v>
      </c>
      <c r="X65" s="69">
        <f>'Verification Form'!X70</f>
        <v>0</v>
      </c>
      <c r="Y65" s="69">
        <f>'Verification Form'!Y70</f>
        <v>0</v>
      </c>
      <c r="Z65" s="69" t="str">
        <f>'Verification Form'!Z70</f>
        <v/>
      </c>
      <c r="AA65" s="69" t="str">
        <f>'Verification Form'!AA70</f>
        <v/>
      </c>
      <c r="AB65" s="69" t="str">
        <f>'Verification Form'!AB70</f>
        <v/>
      </c>
      <c r="AC65" s="69" t="str">
        <f>'Verification Form'!AC70</f>
        <v/>
      </c>
      <c r="AD65" s="69" t="str">
        <f>'Verification Form'!AD70</f>
        <v/>
      </c>
      <c r="AE65" s="69" t="str">
        <f>'Verification Form'!AE70</f>
        <v/>
      </c>
    </row>
    <row r="66" spans="1:31">
      <c r="A66" s="58">
        <f>'Verification Form'!A71</f>
        <v>0</v>
      </c>
      <c r="B66" s="58">
        <f>'Verification Form'!B71</f>
        <v>0</v>
      </c>
      <c r="C66" s="59">
        <f>'Verification Form'!C71</f>
        <v>0</v>
      </c>
      <c r="D66" s="59">
        <f>'Verification Form'!D71</f>
        <v>0</v>
      </c>
      <c r="E66" s="60">
        <f>'Verification Form'!E71</f>
        <v>0</v>
      </c>
      <c r="F66" s="61">
        <f>'Verification Form'!F71</f>
        <v>0</v>
      </c>
      <c r="G66" s="61">
        <f>'Verification Form'!G71</f>
        <v>0</v>
      </c>
      <c r="H66" s="61">
        <f>'Verification Form'!H71</f>
        <v>0</v>
      </c>
      <c r="I66" s="61">
        <f>'Verification Form'!I71</f>
        <v>0</v>
      </c>
      <c r="J66" s="61">
        <f>'Verification Form'!J71</f>
        <v>0</v>
      </c>
      <c r="K66" s="62">
        <f>'Verification Form'!K71</f>
        <v>0</v>
      </c>
      <c r="L66" s="61">
        <f>'Verification Form'!L71</f>
        <v>0</v>
      </c>
      <c r="M66" s="61">
        <f>'Verification Form'!M71</f>
        <v>0</v>
      </c>
      <c r="N66" s="63">
        <f>'Verification Form'!N71</f>
        <v>0</v>
      </c>
      <c r="O66" s="64" t="str">
        <f>'Verification Form'!O71</f>
        <v/>
      </c>
      <c r="P66" s="65" t="str">
        <f>'Verification Form'!P71</f>
        <v/>
      </c>
      <c r="Q66" s="65" t="str">
        <f>'Verification Form'!Q71</f>
        <v/>
      </c>
      <c r="R66" s="66" t="str">
        <f>'Verification Form'!R71</f>
        <v/>
      </c>
      <c r="S66" s="66" t="str">
        <f>'Verification Form'!S71</f>
        <v/>
      </c>
      <c r="T66" s="66" t="str">
        <f>'Verification Form'!T71</f>
        <v/>
      </c>
      <c r="U66" s="67" t="str">
        <f>'Verification Form'!U71</f>
        <v/>
      </c>
      <c r="V66" s="68" t="str">
        <f>'Verification Form'!V71</f>
        <v/>
      </c>
      <c r="W66" s="69">
        <f>'Verification Form'!W71</f>
        <v>0</v>
      </c>
      <c r="X66" s="69">
        <f>'Verification Form'!X71</f>
        <v>0</v>
      </c>
      <c r="Y66" s="69">
        <f>'Verification Form'!Y71</f>
        <v>0</v>
      </c>
      <c r="Z66" s="69" t="str">
        <f>'Verification Form'!Z71</f>
        <v/>
      </c>
      <c r="AA66" s="69" t="str">
        <f>'Verification Form'!AA71</f>
        <v/>
      </c>
      <c r="AB66" s="69" t="str">
        <f>'Verification Form'!AB71</f>
        <v/>
      </c>
      <c r="AC66" s="69" t="str">
        <f>'Verification Form'!AC71</f>
        <v/>
      </c>
      <c r="AD66" s="69" t="str">
        <f>'Verification Form'!AD71</f>
        <v/>
      </c>
      <c r="AE66" s="69" t="str">
        <f>'Verification Form'!AE71</f>
        <v/>
      </c>
    </row>
    <row r="67" spans="1:31">
      <c r="A67" s="58">
        <f>'Verification Form'!A72</f>
        <v>0</v>
      </c>
      <c r="B67" s="58">
        <f>'Verification Form'!B72</f>
        <v>0</v>
      </c>
      <c r="C67" s="59">
        <f>'Verification Form'!C72</f>
        <v>0</v>
      </c>
      <c r="D67" s="59">
        <f>'Verification Form'!D72</f>
        <v>0</v>
      </c>
      <c r="E67" s="60">
        <f>'Verification Form'!E72</f>
        <v>0</v>
      </c>
      <c r="F67" s="61">
        <f>'Verification Form'!F72</f>
        <v>0</v>
      </c>
      <c r="G67" s="61">
        <f>'Verification Form'!G72</f>
        <v>0</v>
      </c>
      <c r="H67" s="61">
        <f>'Verification Form'!H72</f>
        <v>0</v>
      </c>
      <c r="I67" s="61">
        <f>'Verification Form'!I72</f>
        <v>0</v>
      </c>
      <c r="J67" s="61">
        <f>'Verification Form'!J72</f>
        <v>0</v>
      </c>
      <c r="K67" s="62">
        <f>'Verification Form'!K72</f>
        <v>0</v>
      </c>
      <c r="L67" s="61">
        <f>'Verification Form'!L72</f>
        <v>0</v>
      </c>
      <c r="M67" s="61">
        <f>'Verification Form'!M72</f>
        <v>0</v>
      </c>
      <c r="N67" s="63">
        <f>'Verification Form'!N72</f>
        <v>0</v>
      </c>
      <c r="O67" s="64" t="str">
        <f>'Verification Form'!O72</f>
        <v/>
      </c>
      <c r="P67" s="65" t="str">
        <f>'Verification Form'!P72</f>
        <v/>
      </c>
      <c r="Q67" s="65" t="str">
        <f>'Verification Form'!Q72</f>
        <v/>
      </c>
      <c r="R67" s="66" t="str">
        <f>'Verification Form'!R72</f>
        <v/>
      </c>
      <c r="S67" s="66" t="str">
        <f>'Verification Form'!S72</f>
        <v/>
      </c>
      <c r="T67" s="66" t="str">
        <f>'Verification Form'!T72</f>
        <v/>
      </c>
      <c r="U67" s="67" t="str">
        <f>'Verification Form'!U72</f>
        <v/>
      </c>
      <c r="V67" s="68" t="str">
        <f>'Verification Form'!V72</f>
        <v/>
      </c>
      <c r="W67" s="69">
        <f>'Verification Form'!W72</f>
        <v>0</v>
      </c>
      <c r="X67" s="69">
        <f>'Verification Form'!X72</f>
        <v>0</v>
      </c>
      <c r="Y67" s="69">
        <f>'Verification Form'!Y72</f>
        <v>0</v>
      </c>
      <c r="Z67" s="69" t="str">
        <f>'Verification Form'!Z72</f>
        <v/>
      </c>
      <c r="AA67" s="69" t="str">
        <f>'Verification Form'!AA72</f>
        <v/>
      </c>
      <c r="AB67" s="69" t="str">
        <f>'Verification Form'!AB72</f>
        <v/>
      </c>
      <c r="AC67" s="69" t="str">
        <f>'Verification Form'!AC72</f>
        <v/>
      </c>
      <c r="AD67" s="69" t="str">
        <f>'Verification Form'!AD72</f>
        <v/>
      </c>
      <c r="AE67" s="69" t="str">
        <f>'Verification Form'!AE72</f>
        <v/>
      </c>
    </row>
    <row r="68" spans="1:31">
      <c r="A68" s="58">
        <f>'Verification Form'!A73</f>
        <v>0</v>
      </c>
      <c r="B68" s="58">
        <f>'Verification Form'!B73</f>
        <v>0</v>
      </c>
      <c r="C68" s="59">
        <f>'Verification Form'!C73</f>
        <v>0</v>
      </c>
      <c r="D68" s="59">
        <f>'Verification Form'!D73</f>
        <v>0</v>
      </c>
      <c r="E68" s="60">
        <f>'Verification Form'!E73</f>
        <v>0</v>
      </c>
      <c r="F68" s="61">
        <f>'Verification Form'!F73</f>
        <v>0</v>
      </c>
      <c r="G68" s="61">
        <f>'Verification Form'!G73</f>
        <v>0</v>
      </c>
      <c r="H68" s="61">
        <f>'Verification Form'!H73</f>
        <v>0</v>
      </c>
      <c r="I68" s="61">
        <f>'Verification Form'!I73</f>
        <v>0</v>
      </c>
      <c r="J68" s="61">
        <f>'Verification Form'!J73</f>
        <v>0</v>
      </c>
      <c r="K68" s="62">
        <f>'Verification Form'!K73</f>
        <v>0</v>
      </c>
      <c r="L68" s="61">
        <f>'Verification Form'!L73</f>
        <v>0</v>
      </c>
      <c r="M68" s="61">
        <f>'Verification Form'!M73</f>
        <v>0</v>
      </c>
      <c r="N68" s="63">
        <f>'Verification Form'!N73</f>
        <v>0</v>
      </c>
      <c r="O68" s="64" t="str">
        <f>'Verification Form'!O73</f>
        <v/>
      </c>
      <c r="P68" s="65" t="str">
        <f>'Verification Form'!P73</f>
        <v/>
      </c>
      <c r="Q68" s="65" t="str">
        <f>'Verification Form'!Q73</f>
        <v/>
      </c>
      <c r="R68" s="66" t="str">
        <f>'Verification Form'!R73</f>
        <v/>
      </c>
      <c r="S68" s="66" t="str">
        <f>'Verification Form'!S73</f>
        <v/>
      </c>
      <c r="T68" s="66" t="str">
        <f>'Verification Form'!T73</f>
        <v/>
      </c>
      <c r="U68" s="67" t="str">
        <f>'Verification Form'!U73</f>
        <v/>
      </c>
      <c r="V68" s="68" t="str">
        <f>'Verification Form'!V73</f>
        <v/>
      </c>
      <c r="W68" s="69">
        <f>'Verification Form'!W73</f>
        <v>0</v>
      </c>
      <c r="X68" s="69">
        <f>'Verification Form'!X73</f>
        <v>0</v>
      </c>
      <c r="Y68" s="69">
        <f>'Verification Form'!Y73</f>
        <v>0</v>
      </c>
      <c r="Z68" s="69" t="str">
        <f>'Verification Form'!Z73</f>
        <v/>
      </c>
      <c r="AA68" s="69" t="str">
        <f>'Verification Form'!AA73</f>
        <v/>
      </c>
      <c r="AB68" s="69" t="str">
        <f>'Verification Form'!AB73</f>
        <v/>
      </c>
      <c r="AC68" s="69" t="str">
        <f>'Verification Form'!AC73</f>
        <v/>
      </c>
      <c r="AD68" s="69" t="str">
        <f>'Verification Form'!AD73</f>
        <v/>
      </c>
      <c r="AE68" s="69" t="str">
        <f>'Verification Form'!AE73</f>
        <v/>
      </c>
    </row>
    <row r="69" spans="1:31">
      <c r="A69" s="58">
        <f>'Verification Form'!A74</f>
        <v>0</v>
      </c>
      <c r="B69" s="58">
        <f>'Verification Form'!B74</f>
        <v>0</v>
      </c>
      <c r="C69" s="59">
        <f>'Verification Form'!C74</f>
        <v>0</v>
      </c>
      <c r="D69" s="59">
        <f>'Verification Form'!D74</f>
        <v>0</v>
      </c>
      <c r="E69" s="60">
        <f>'Verification Form'!E74</f>
        <v>0</v>
      </c>
      <c r="F69" s="61">
        <f>'Verification Form'!F74</f>
        <v>0</v>
      </c>
      <c r="G69" s="61">
        <f>'Verification Form'!G74</f>
        <v>0</v>
      </c>
      <c r="H69" s="61">
        <f>'Verification Form'!H74</f>
        <v>0</v>
      </c>
      <c r="I69" s="61">
        <f>'Verification Form'!I74</f>
        <v>0</v>
      </c>
      <c r="J69" s="61">
        <f>'Verification Form'!J74</f>
        <v>0</v>
      </c>
      <c r="K69" s="62">
        <f>'Verification Form'!K74</f>
        <v>0</v>
      </c>
      <c r="L69" s="61">
        <f>'Verification Form'!L74</f>
        <v>0</v>
      </c>
      <c r="M69" s="61">
        <f>'Verification Form'!M74</f>
        <v>0</v>
      </c>
      <c r="N69" s="63">
        <f>'Verification Form'!N74</f>
        <v>0</v>
      </c>
      <c r="O69" s="64" t="str">
        <f>'Verification Form'!O74</f>
        <v/>
      </c>
      <c r="P69" s="65" t="str">
        <f>'Verification Form'!P74</f>
        <v/>
      </c>
      <c r="Q69" s="65" t="str">
        <f>'Verification Form'!Q74</f>
        <v/>
      </c>
      <c r="R69" s="66" t="str">
        <f>'Verification Form'!R74</f>
        <v/>
      </c>
      <c r="S69" s="66" t="str">
        <f>'Verification Form'!S74</f>
        <v/>
      </c>
      <c r="T69" s="66" t="str">
        <f>'Verification Form'!T74</f>
        <v/>
      </c>
      <c r="U69" s="67" t="str">
        <f>'Verification Form'!U74</f>
        <v/>
      </c>
      <c r="V69" s="68" t="str">
        <f>'Verification Form'!V74</f>
        <v/>
      </c>
      <c r="W69" s="69">
        <f>'Verification Form'!W74</f>
        <v>0</v>
      </c>
      <c r="X69" s="69">
        <f>'Verification Form'!X74</f>
        <v>0</v>
      </c>
      <c r="Y69" s="69">
        <f>'Verification Form'!Y74</f>
        <v>0</v>
      </c>
      <c r="Z69" s="69" t="str">
        <f>'Verification Form'!Z74</f>
        <v/>
      </c>
      <c r="AA69" s="69" t="str">
        <f>'Verification Form'!AA74</f>
        <v/>
      </c>
      <c r="AB69" s="69" t="str">
        <f>'Verification Form'!AB74</f>
        <v/>
      </c>
      <c r="AC69" s="69" t="str">
        <f>'Verification Form'!AC74</f>
        <v/>
      </c>
      <c r="AD69" s="69" t="str">
        <f>'Verification Form'!AD74</f>
        <v/>
      </c>
      <c r="AE69" s="69" t="str">
        <f>'Verification Form'!AE74</f>
        <v/>
      </c>
    </row>
    <row r="70" spans="1:31">
      <c r="A70" s="58">
        <f>'Verification Form'!A75</f>
        <v>0</v>
      </c>
      <c r="B70" s="58">
        <f>'Verification Form'!B75</f>
        <v>0</v>
      </c>
      <c r="C70" s="59">
        <f>'Verification Form'!C75</f>
        <v>0</v>
      </c>
      <c r="D70" s="59">
        <f>'Verification Form'!D75</f>
        <v>0</v>
      </c>
      <c r="E70" s="60">
        <f>'Verification Form'!E75</f>
        <v>0</v>
      </c>
      <c r="F70" s="61">
        <f>'Verification Form'!F75</f>
        <v>0</v>
      </c>
      <c r="G70" s="61">
        <f>'Verification Form'!G75</f>
        <v>0</v>
      </c>
      <c r="H70" s="61">
        <f>'Verification Form'!H75</f>
        <v>0</v>
      </c>
      <c r="I70" s="61">
        <f>'Verification Form'!I75</f>
        <v>0</v>
      </c>
      <c r="J70" s="61">
        <f>'Verification Form'!J75</f>
        <v>0</v>
      </c>
      <c r="K70" s="62">
        <f>'Verification Form'!K75</f>
        <v>0</v>
      </c>
      <c r="L70" s="61">
        <f>'Verification Form'!L75</f>
        <v>0</v>
      </c>
      <c r="M70" s="61">
        <f>'Verification Form'!M75</f>
        <v>0</v>
      </c>
      <c r="N70" s="63">
        <f>'Verification Form'!N75</f>
        <v>0</v>
      </c>
      <c r="O70" s="64" t="str">
        <f>'Verification Form'!O75</f>
        <v/>
      </c>
      <c r="P70" s="65" t="str">
        <f>'Verification Form'!P75</f>
        <v/>
      </c>
      <c r="Q70" s="65" t="str">
        <f>'Verification Form'!Q75</f>
        <v/>
      </c>
      <c r="R70" s="66" t="str">
        <f>'Verification Form'!R75</f>
        <v/>
      </c>
      <c r="S70" s="66" t="str">
        <f>'Verification Form'!S75</f>
        <v/>
      </c>
      <c r="T70" s="66" t="str">
        <f>'Verification Form'!T75</f>
        <v/>
      </c>
      <c r="U70" s="67" t="str">
        <f>'Verification Form'!U75</f>
        <v/>
      </c>
      <c r="V70" s="68" t="str">
        <f>'Verification Form'!V75</f>
        <v/>
      </c>
      <c r="W70" s="69">
        <f>'Verification Form'!W75</f>
        <v>0</v>
      </c>
      <c r="X70" s="69">
        <f>'Verification Form'!X75</f>
        <v>0</v>
      </c>
      <c r="Y70" s="69">
        <f>'Verification Form'!Y75</f>
        <v>0</v>
      </c>
      <c r="Z70" s="69" t="str">
        <f>'Verification Form'!Z75</f>
        <v/>
      </c>
      <c r="AA70" s="69" t="str">
        <f>'Verification Form'!AA75</f>
        <v/>
      </c>
      <c r="AB70" s="69" t="str">
        <f>'Verification Form'!AB75</f>
        <v/>
      </c>
      <c r="AC70" s="69" t="str">
        <f>'Verification Form'!AC75</f>
        <v/>
      </c>
      <c r="AD70" s="69" t="str">
        <f>'Verification Form'!AD75</f>
        <v/>
      </c>
      <c r="AE70" s="69" t="str">
        <f>'Verification Form'!AE75</f>
        <v/>
      </c>
    </row>
    <row r="71" spans="1:31">
      <c r="A71" s="58">
        <f>'Verification Form'!A76</f>
        <v>0</v>
      </c>
      <c r="B71" s="58">
        <f>'Verification Form'!B76</f>
        <v>0</v>
      </c>
      <c r="C71" s="59">
        <f>'Verification Form'!C76</f>
        <v>0</v>
      </c>
      <c r="D71" s="59">
        <f>'Verification Form'!D76</f>
        <v>0</v>
      </c>
      <c r="E71" s="60">
        <f>'Verification Form'!E76</f>
        <v>0</v>
      </c>
      <c r="F71" s="61">
        <f>'Verification Form'!F76</f>
        <v>0</v>
      </c>
      <c r="G71" s="61">
        <f>'Verification Form'!G76</f>
        <v>0</v>
      </c>
      <c r="H71" s="61">
        <f>'Verification Form'!H76</f>
        <v>0</v>
      </c>
      <c r="I71" s="61">
        <f>'Verification Form'!I76</f>
        <v>0</v>
      </c>
      <c r="J71" s="61">
        <f>'Verification Form'!J76</f>
        <v>0</v>
      </c>
      <c r="K71" s="62">
        <f>'Verification Form'!K76</f>
        <v>0</v>
      </c>
      <c r="L71" s="61">
        <f>'Verification Form'!L76</f>
        <v>0</v>
      </c>
      <c r="M71" s="61">
        <f>'Verification Form'!M76</f>
        <v>0</v>
      </c>
      <c r="N71" s="63">
        <f>'Verification Form'!N76</f>
        <v>0</v>
      </c>
      <c r="O71" s="64" t="str">
        <f>'Verification Form'!O76</f>
        <v/>
      </c>
      <c r="P71" s="65" t="str">
        <f>'Verification Form'!P76</f>
        <v/>
      </c>
      <c r="Q71" s="65" t="str">
        <f>'Verification Form'!Q76</f>
        <v/>
      </c>
      <c r="R71" s="66" t="str">
        <f>'Verification Form'!R76</f>
        <v/>
      </c>
      <c r="S71" s="66" t="str">
        <f>'Verification Form'!S76</f>
        <v/>
      </c>
      <c r="T71" s="66" t="str">
        <f>'Verification Form'!T76</f>
        <v/>
      </c>
      <c r="U71" s="67" t="str">
        <f>'Verification Form'!U76</f>
        <v/>
      </c>
      <c r="V71" s="68" t="str">
        <f>'Verification Form'!V76</f>
        <v/>
      </c>
      <c r="W71" s="69">
        <f>'Verification Form'!W76</f>
        <v>0</v>
      </c>
      <c r="X71" s="69">
        <f>'Verification Form'!X76</f>
        <v>0</v>
      </c>
      <c r="Y71" s="69">
        <f>'Verification Form'!Y76</f>
        <v>0</v>
      </c>
      <c r="Z71" s="69" t="str">
        <f>'Verification Form'!Z76</f>
        <v/>
      </c>
      <c r="AA71" s="69" t="str">
        <f>'Verification Form'!AA76</f>
        <v/>
      </c>
      <c r="AB71" s="69" t="str">
        <f>'Verification Form'!AB76</f>
        <v/>
      </c>
      <c r="AC71" s="69" t="str">
        <f>'Verification Form'!AC76</f>
        <v/>
      </c>
      <c r="AD71" s="69" t="str">
        <f>'Verification Form'!AD76</f>
        <v/>
      </c>
      <c r="AE71" s="69" t="str">
        <f>'Verification Form'!AE76</f>
        <v/>
      </c>
    </row>
    <row r="72" spans="1:31">
      <c r="A72" s="58">
        <f>'Verification Form'!A77</f>
        <v>0</v>
      </c>
      <c r="B72" s="58">
        <f>'Verification Form'!B77</f>
        <v>0</v>
      </c>
      <c r="C72" s="59">
        <f>'Verification Form'!C77</f>
        <v>0</v>
      </c>
      <c r="D72" s="59">
        <f>'Verification Form'!D77</f>
        <v>0</v>
      </c>
      <c r="E72" s="60">
        <f>'Verification Form'!E77</f>
        <v>0</v>
      </c>
      <c r="F72" s="61">
        <f>'Verification Form'!F77</f>
        <v>0</v>
      </c>
      <c r="G72" s="61">
        <f>'Verification Form'!G77</f>
        <v>0</v>
      </c>
      <c r="H72" s="61">
        <f>'Verification Form'!H77</f>
        <v>0</v>
      </c>
      <c r="I72" s="61">
        <f>'Verification Form'!I77</f>
        <v>0</v>
      </c>
      <c r="J72" s="61">
        <f>'Verification Form'!J77</f>
        <v>0</v>
      </c>
      <c r="K72" s="62">
        <f>'Verification Form'!K77</f>
        <v>0</v>
      </c>
      <c r="L72" s="61">
        <f>'Verification Form'!L77</f>
        <v>0</v>
      </c>
      <c r="M72" s="61">
        <f>'Verification Form'!M77</f>
        <v>0</v>
      </c>
      <c r="N72" s="63">
        <f>'Verification Form'!N77</f>
        <v>0</v>
      </c>
      <c r="O72" s="64" t="str">
        <f>'Verification Form'!O77</f>
        <v/>
      </c>
      <c r="P72" s="65" t="str">
        <f>'Verification Form'!P77</f>
        <v/>
      </c>
      <c r="Q72" s="65" t="str">
        <f>'Verification Form'!Q77</f>
        <v/>
      </c>
      <c r="R72" s="66" t="str">
        <f>'Verification Form'!R77</f>
        <v/>
      </c>
      <c r="S72" s="66" t="str">
        <f>'Verification Form'!S77</f>
        <v/>
      </c>
      <c r="T72" s="66" t="str">
        <f>'Verification Form'!T77</f>
        <v/>
      </c>
      <c r="U72" s="67" t="str">
        <f>'Verification Form'!U77</f>
        <v/>
      </c>
      <c r="V72" s="68" t="str">
        <f>'Verification Form'!V77</f>
        <v/>
      </c>
      <c r="W72" s="69">
        <f>'Verification Form'!W77</f>
        <v>0</v>
      </c>
      <c r="X72" s="69">
        <f>'Verification Form'!X77</f>
        <v>0</v>
      </c>
      <c r="Y72" s="69">
        <f>'Verification Form'!Y77</f>
        <v>0</v>
      </c>
      <c r="Z72" s="69" t="str">
        <f>'Verification Form'!Z77</f>
        <v/>
      </c>
      <c r="AA72" s="69" t="str">
        <f>'Verification Form'!AA77</f>
        <v/>
      </c>
      <c r="AB72" s="69" t="str">
        <f>'Verification Form'!AB77</f>
        <v/>
      </c>
      <c r="AC72" s="69" t="str">
        <f>'Verification Form'!AC77</f>
        <v/>
      </c>
      <c r="AD72" s="69" t="str">
        <f>'Verification Form'!AD77</f>
        <v/>
      </c>
      <c r="AE72" s="69" t="str">
        <f>'Verification Form'!AE77</f>
        <v/>
      </c>
    </row>
    <row r="73" spans="1:31">
      <c r="A73" s="58">
        <f>'Verification Form'!A78</f>
        <v>0</v>
      </c>
      <c r="B73" s="58">
        <f>'Verification Form'!B78</f>
        <v>0</v>
      </c>
      <c r="C73" s="59">
        <f>'Verification Form'!C78</f>
        <v>0</v>
      </c>
      <c r="D73" s="59">
        <f>'Verification Form'!D78</f>
        <v>0</v>
      </c>
      <c r="E73" s="60">
        <f>'Verification Form'!E78</f>
        <v>0</v>
      </c>
      <c r="F73" s="61">
        <f>'Verification Form'!F78</f>
        <v>0</v>
      </c>
      <c r="G73" s="61">
        <f>'Verification Form'!G78</f>
        <v>0</v>
      </c>
      <c r="H73" s="61">
        <f>'Verification Form'!H78</f>
        <v>0</v>
      </c>
      <c r="I73" s="61">
        <f>'Verification Form'!I78</f>
        <v>0</v>
      </c>
      <c r="J73" s="61">
        <f>'Verification Form'!J78</f>
        <v>0</v>
      </c>
      <c r="K73" s="62">
        <f>'Verification Form'!K78</f>
        <v>0</v>
      </c>
      <c r="L73" s="61">
        <f>'Verification Form'!L78</f>
        <v>0</v>
      </c>
      <c r="M73" s="61">
        <f>'Verification Form'!M78</f>
        <v>0</v>
      </c>
      <c r="N73" s="63">
        <f>'Verification Form'!N78</f>
        <v>0</v>
      </c>
      <c r="O73" s="64" t="str">
        <f>'Verification Form'!O78</f>
        <v/>
      </c>
      <c r="P73" s="65" t="str">
        <f>'Verification Form'!P78</f>
        <v/>
      </c>
      <c r="Q73" s="65" t="str">
        <f>'Verification Form'!Q78</f>
        <v/>
      </c>
      <c r="R73" s="66" t="str">
        <f>'Verification Form'!R78</f>
        <v/>
      </c>
      <c r="S73" s="66" t="str">
        <f>'Verification Form'!S78</f>
        <v/>
      </c>
      <c r="T73" s="66" t="str">
        <f>'Verification Form'!T78</f>
        <v/>
      </c>
      <c r="U73" s="67" t="str">
        <f>'Verification Form'!U78</f>
        <v/>
      </c>
      <c r="V73" s="68" t="str">
        <f>'Verification Form'!V78</f>
        <v/>
      </c>
      <c r="W73" s="69">
        <f>'Verification Form'!W78</f>
        <v>0</v>
      </c>
      <c r="X73" s="69">
        <f>'Verification Form'!X78</f>
        <v>0</v>
      </c>
      <c r="Y73" s="69">
        <f>'Verification Form'!Y78</f>
        <v>0</v>
      </c>
      <c r="Z73" s="69" t="str">
        <f>'Verification Form'!Z78</f>
        <v/>
      </c>
      <c r="AA73" s="69" t="str">
        <f>'Verification Form'!AA78</f>
        <v/>
      </c>
      <c r="AB73" s="69" t="str">
        <f>'Verification Form'!AB78</f>
        <v/>
      </c>
      <c r="AC73" s="69" t="str">
        <f>'Verification Form'!AC78</f>
        <v/>
      </c>
      <c r="AD73" s="69" t="str">
        <f>'Verification Form'!AD78</f>
        <v/>
      </c>
      <c r="AE73" s="69" t="str">
        <f>'Verification Form'!AE78</f>
        <v/>
      </c>
    </row>
    <row r="74" spans="1:31">
      <c r="A74" s="58">
        <f>'Verification Form'!A79</f>
        <v>0</v>
      </c>
      <c r="B74" s="58">
        <f>'Verification Form'!B79</f>
        <v>0</v>
      </c>
      <c r="C74" s="59">
        <f>'Verification Form'!C79</f>
        <v>0</v>
      </c>
      <c r="D74" s="59">
        <f>'Verification Form'!D79</f>
        <v>0</v>
      </c>
      <c r="E74" s="60">
        <f>'Verification Form'!E79</f>
        <v>0</v>
      </c>
      <c r="F74" s="61">
        <f>'Verification Form'!F79</f>
        <v>0</v>
      </c>
      <c r="G74" s="61">
        <f>'Verification Form'!G79</f>
        <v>0</v>
      </c>
      <c r="H74" s="61">
        <f>'Verification Form'!H79</f>
        <v>0</v>
      </c>
      <c r="I74" s="61">
        <f>'Verification Form'!I79</f>
        <v>0</v>
      </c>
      <c r="J74" s="61">
        <f>'Verification Form'!J79</f>
        <v>0</v>
      </c>
      <c r="K74" s="62">
        <f>'Verification Form'!K79</f>
        <v>0</v>
      </c>
      <c r="L74" s="61">
        <f>'Verification Form'!L79</f>
        <v>0</v>
      </c>
      <c r="M74" s="61">
        <f>'Verification Form'!M79</f>
        <v>0</v>
      </c>
      <c r="N74" s="63">
        <f>'Verification Form'!N79</f>
        <v>0</v>
      </c>
      <c r="O74" s="64" t="str">
        <f>'Verification Form'!O79</f>
        <v/>
      </c>
      <c r="P74" s="65" t="str">
        <f>'Verification Form'!P79</f>
        <v/>
      </c>
      <c r="Q74" s="65" t="str">
        <f>'Verification Form'!Q79</f>
        <v/>
      </c>
      <c r="R74" s="66" t="str">
        <f>'Verification Form'!R79</f>
        <v/>
      </c>
      <c r="S74" s="66" t="str">
        <f>'Verification Form'!S79</f>
        <v/>
      </c>
      <c r="T74" s="66" t="str">
        <f>'Verification Form'!T79</f>
        <v/>
      </c>
      <c r="U74" s="67" t="str">
        <f>'Verification Form'!U79</f>
        <v/>
      </c>
      <c r="V74" s="68" t="str">
        <f>'Verification Form'!V79</f>
        <v/>
      </c>
      <c r="W74" s="69">
        <f>'Verification Form'!W79</f>
        <v>0</v>
      </c>
      <c r="X74" s="69">
        <f>'Verification Form'!X79</f>
        <v>0</v>
      </c>
      <c r="Y74" s="69">
        <f>'Verification Form'!Y79</f>
        <v>0</v>
      </c>
      <c r="Z74" s="69" t="str">
        <f>'Verification Form'!Z79</f>
        <v/>
      </c>
      <c r="AA74" s="69" t="str">
        <f>'Verification Form'!AA79</f>
        <v/>
      </c>
      <c r="AB74" s="69" t="str">
        <f>'Verification Form'!AB79</f>
        <v/>
      </c>
      <c r="AC74" s="69" t="str">
        <f>'Verification Form'!AC79</f>
        <v/>
      </c>
      <c r="AD74" s="69" t="str">
        <f>'Verification Form'!AD79</f>
        <v/>
      </c>
      <c r="AE74" s="69" t="str">
        <f>'Verification Form'!AE79</f>
        <v/>
      </c>
    </row>
    <row r="75" spans="1:31">
      <c r="A75" s="58">
        <f>'Verification Form'!A80</f>
        <v>0</v>
      </c>
      <c r="B75" s="58">
        <f>'Verification Form'!B80</f>
        <v>0</v>
      </c>
      <c r="C75" s="59">
        <f>'Verification Form'!C80</f>
        <v>0</v>
      </c>
      <c r="D75" s="59">
        <f>'Verification Form'!D80</f>
        <v>0</v>
      </c>
      <c r="E75" s="60">
        <f>'Verification Form'!E80</f>
        <v>0</v>
      </c>
      <c r="F75" s="61">
        <f>'Verification Form'!F80</f>
        <v>0</v>
      </c>
      <c r="G75" s="61">
        <f>'Verification Form'!G80</f>
        <v>0</v>
      </c>
      <c r="H75" s="61">
        <f>'Verification Form'!H80</f>
        <v>0</v>
      </c>
      <c r="I75" s="61">
        <f>'Verification Form'!I80</f>
        <v>0</v>
      </c>
      <c r="J75" s="61">
        <f>'Verification Form'!J80</f>
        <v>0</v>
      </c>
      <c r="K75" s="62">
        <f>'Verification Form'!K80</f>
        <v>0</v>
      </c>
      <c r="L75" s="61">
        <f>'Verification Form'!L80</f>
        <v>0</v>
      </c>
      <c r="M75" s="61">
        <f>'Verification Form'!M80</f>
        <v>0</v>
      </c>
      <c r="N75" s="63">
        <f>'Verification Form'!N80</f>
        <v>0</v>
      </c>
      <c r="O75" s="64" t="str">
        <f>'Verification Form'!O80</f>
        <v/>
      </c>
      <c r="P75" s="65" t="str">
        <f>'Verification Form'!P80</f>
        <v/>
      </c>
      <c r="Q75" s="65" t="str">
        <f>'Verification Form'!Q80</f>
        <v/>
      </c>
      <c r="R75" s="66" t="str">
        <f>'Verification Form'!R80</f>
        <v/>
      </c>
      <c r="S75" s="66" t="str">
        <f>'Verification Form'!S80</f>
        <v/>
      </c>
      <c r="T75" s="66" t="str">
        <f>'Verification Form'!T80</f>
        <v/>
      </c>
      <c r="U75" s="67" t="str">
        <f>'Verification Form'!U80</f>
        <v/>
      </c>
      <c r="V75" s="68" t="str">
        <f>'Verification Form'!V80</f>
        <v/>
      </c>
      <c r="W75" s="69">
        <f>'Verification Form'!W80</f>
        <v>0</v>
      </c>
      <c r="X75" s="69">
        <f>'Verification Form'!X80</f>
        <v>0</v>
      </c>
      <c r="Y75" s="69">
        <f>'Verification Form'!Y80</f>
        <v>0</v>
      </c>
      <c r="Z75" s="69" t="str">
        <f>'Verification Form'!Z80</f>
        <v/>
      </c>
      <c r="AA75" s="69" t="str">
        <f>'Verification Form'!AA80</f>
        <v/>
      </c>
      <c r="AB75" s="69" t="str">
        <f>'Verification Form'!AB80</f>
        <v/>
      </c>
      <c r="AC75" s="69" t="str">
        <f>'Verification Form'!AC80</f>
        <v/>
      </c>
      <c r="AD75" s="69" t="str">
        <f>'Verification Form'!AD80</f>
        <v/>
      </c>
      <c r="AE75" s="69" t="str">
        <f>'Verification Form'!AE80</f>
        <v/>
      </c>
    </row>
    <row r="76" spans="1:31">
      <c r="A76" s="58">
        <f>'Verification Form'!A81</f>
        <v>0</v>
      </c>
      <c r="B76" s="58">
        <f>'Verification Form'!B81</f>
        <v>0</v>
      </c>
      <c r="C76" s="59">
        <f>'Verification Form'!C81</f>
        <v>0</v>
      </c>
      <c r="D76" s="59">
        <f>'Verification Form'!D81</f>
        <v>0</v>
      </c>
      <c r="E76" s="60">
        <f>'Verification Form'!E81</f>
        <v>0</v>
      </c>
      <c r="F76" s="61">
        <f>'Verification Form'!F81</f>
        <v>0</v>
      </c>
      <c r="G76" s="61">
        <f>'Verification Form'!G81</f>
        <v>0</v>
      </c>
      <c r="H76" s="61">
        <f>'Verification Form'!H81</f>
        <v>0</v>
      </c>
      <c r="I76" s="61">
        <f>'Verification Form'!I81</f>
        <v>0</v>
      </c>
      <c r="J76" s="61">
        <f>'Verification Form'!J81</f>
        <v>0</v>
      </c>
      <c r="K76" s="62">
        <f>'Verification Form'!K81</f>
        <v>0</v>
      </c>
      <c r="L76" s="61">
        <f>'Verification Form'!L81</f>
        <v>0</v>
      </c>
      <c r="M76" s="61">
        <f>'Verification Form'!M81</f>
        <v>0</v>
      </c>
      <c r="N76" s="63">
        <f>'Verification Form'!N81</f>
        <v>0</v>
      </c>
      <c r="O76" s="64" t="str">
        <f>'Verification Form'!O81</f>
        <v/>
      </c>
      <c r="P76" s="65" t="str">
        <f>'Verification Form'!P81</f>
        <v/>
      </c>
      <c r="Q76" s="65" t="str">
        <f>'Verification Form'!Q81</f>
        <v/>
      </c>
      <c r="R76" s="66" t="str">
        <f>'Verification Form'!R81</f>
        <v/>
      </c>
      <c r="S76" s="66" t="str">
        <f>'Verification Form'!S81</f>
        <v/>
      </c>
      <c r="T76" s="66" t="str">
        <f>'Verification Form'!T81</f>
        <v/>
      </c>
      <c r="U76" s="67" t="str">
        <f>'Verification Form'!U81</f>
        <v/>
      </c>
      <c r="V76" s="68" t="str">
        <f>'Verification Form'!V81</f>
        <v/>
      </c>
      <c r="W76" s="69">
        <f>'Verification Form'!W81</f>
        <v>0</v>
      </c>
      <c r="X76" s="69">
        <f>'Verification Form'!X81</f>
        <v>0</v>
      </c>
      <c r="Y76" s="69">
        <f>'Verification Form'!Y81</f>
        <v>0</v>
      </c>
      <c r="Z76" s="69" t="str">
        <f>'Verification Form'!Z81</f>
        <v/>
      </c>
      <c r="AA76" s="69" t="str">
        <f>'Verification Form'!AA81</f>
        <v/>
      </c>
      <c r="AB76" s="69" t="str">
        <f>'Verification Form'!AB81</f>
        <v/>
      </c>
      <c r="AC76" s="69" t="str">
        <f>'Verification Form'!AC81</f>
        <v/>
      </c>
      <c r="AD76" s="69" t="str">
        <f>'Verification Form'!AD81</f>
        <v/>
      </c>
      <c r="AE76" s="69" t="str">
        <f>'Verification Form'!AE81</f>
        <v/>
      </c>
    </row>
    <row r="77" spans="1:31">
      <c r="A77" s="58">
        <f>'Verification Form'!A82</f>
        <v>0</v>
      </c>
      <c r="B77" s="58">
        <f>'Verification Form'!B82</f>
        <v>0</v>
      </c>
      <c r="C77" s="59">
        <f>'Verification Form'!C82</f>
        <v>0</v>
      </c>
      <c r="D77" s="59">
        <f>'Verification Form'!D82</f>
        <v>0</v>
      </c>
      <c r="E77" s="60">
        <f>'Verification Form'!E82</f>
        <v>0</v>
      </c>
      <c r="F77" s="61">
        <f>'Verification Form'!F82</f>
        <v>0</v>
      </c>
      <c r="G77" s="61">
        <f>'Verification Form'!G82</f>
        <v>0</v>
      </c>
      <c r="H77" s="61">
        <f>'Verification Form'!H82</f>
        <v>0</v>
      </c>
      <c r="I77" s="61">
        <f>'Verification Form'!I82</f>
        <v>0</v>
      </c>
      <c r="J77" s="61">
        <f>'Verification Form'!J82</f>
        <v>0</v>
      </c>
      <c r="K77" s="62">
        <f>'Verification Form'!K82</f>
        <v>0</v>
      </c>
      <c r="L77" s="61">
        <f>'Verification Form'!L82</f>
        <v>0</v>
      </c>
      <c r="M77" s="61">
        <f>'Verification Form'!M82</f>
        <v>0</v>
      </c>
      <c r="N77" s="63">
        <f>'Verification Form'!N82</f>
        <v>0</v>
      </c>
      <c r="O77" s="64" t="str">
        <f>'Verification Form'!O82</f>
        <v/>
      </c>
      <c r="P77" s="65" t="str">
        <f>'Verification Form'!P82</f>
        <v/>
      </c>
      <c r="Q77" s="65" t="str">
        <f>'Verification Form'!Q82</f>
        <v/>
      </c>
      <c r="R77" s="66" t="str">
        <f>'Verification Form'!R82</f>
        <v/>
      </c>
      <c r="S77" s="66" t="str">
        <f>'Verification Form'!S82</f>
        <v/>
      </c>
      <c r="T77" s="66" t="str">
        <f>'Verification Form'!T82</f>
        <v/>
      </c>
      <c r="U77" s="67" t="str">
        <f>'Verification Form'!U82</f>
        <v/>
      </c>
      <c r="V77" s="68" t="str">
        <f>'Verification Form'!V82</f>
        <v/>
      </c>
      <c r="W77" s="69">
        <f>'Verification Form'!W82</f>
        <v>0</v>
      </c>
      <c r="X77" s="69">
        <f>'Verification Form'!X82</f>
        <v>0</v>
      </c>
      <c r="Y77" s="69">
        <f>'Verification Form'!Y82</f>
        <v>0</v>
      </c>
      <c r="Z77" s="69" t="str">
        <f>'Verification Form'!Z82</f>
        <v/>
      </c>
      <c r="AA77" s="69" t="str">
        <f>'Verification Form'!AA82</f>
        <v/>
      </c>
      <c r="AB77" s="69" t="str">
        <f>'Verification Form'!AB82</f>
        <v/>
      </c>
      <c r="AC77" s="69" t="str">
        <f>'Verification Form'!AC82</f>
        <v/>
      </c>
      <c r="AD77" s="69" t="str">
        <f>'Verification Form'!AD82</f>
        <v/>
      </c>
      <c r="AE77" s="69" t="str">
        <f>'Verification Form'!AE82</f>
        <v/>
      </c>
    </row>
    <row r="78" spans="1:31">
      <c r="A78" s="58">
        <f>'Verification Form'!A83</f>
        <v>0</v>
      </c>
      <c r="B78" s="58">
        <f>'Verification Form'!B83</f>
        <v>0</v>
      </c>
      <c r="C78" s="59">
        <f>'Verification Form'!C83</f>
        <v>0</v>
      </c>
      <c r="D78" s="59">
        <f>'Verification Form'!D83</f>
        <v>0</v>
      </c>
      <c r="E78" s="60">
        <f>'Verification Form'!E83</f>
        <v>0</v>
      </c>
      <c r="F78" s="61">
        <f>'Verification Form'!F83</f>
        <v>0</v>
      </c>
      <c r="G78" s="61">
        <f>'Verification Form'!G83</f>
        <v>0</v>
      </c>
      <c r="H78" s="61">
        <f>'Verification Form'!H83</f>
        <v>0</v>
      </c>
      <c r="I78" s="61">
        <f>'Verification Form'!I83</f>
        <v>0</v>
      </c>
      <c r="J78" s="61">
        <f>'Verification Form'!J83</f>
        <v>0</v>
      </c>
      <c r="K78" s="62">
        <f>'Verification Form'!K83</f>
        <v>0</v>
      </c>
      <c r="L78" s="61">
        <f>'Verification Form'!L83</f>
        <v>0</v>
      </c>
      <c r="M78" s="61">
        <f>'Verification Form'!M83</f>
        <v>0</v>
      </c>
      <c r="N78" s="63">
        <f>'Verification Form'!N83</f>
        <v>0</v>
      </c>
      <c r="O78" s="64" t="str">
        <f>'Verification Form'!O83</f>
        <v/>
      </c>
      <c r="P78" s="65" t="str">
        <f>'Verification Form'!P83</f>
        <v/>
      </c>
      <c r="Q78" s="65" t="str">
        <f>'Verification Form'!Q83</f>
        <v/>
      </c>
      <c r="R78" s="66" t="str">
        <f>'Verification Form'!R83</f>
        <v/>
      </c>
      <c r="S78" s="66" t="str">
        <f>'Verification Form'!S83</f>
        <v/>
      </c>
      <c r="T78" s="66" t="str">
        <f>'Verification Form'!T83</f>
        <v/>
      </c>
      <c r="U78" s="67" t="str">
        <f>'Verification Form'!U83</f>
        <v/>
      </c>
      <c r="V78" s="68" t="str">
        <f>'Verification Form'!V83</f>
        <v/>
      </c>
      <c r="W78" s="69">
        <f>'Verification Form'!W83</f>
        <v>0</v>
      </c>
      <c r="X78" s="69">
        <f>'Verification Form'!X83</f>
        <v>0</v>
      </c>
      <c r="Y78" s="69">
        <f>'Verification Form'!Y83</f>
        <v>0</v>
      </c>
      <c r="Z78" s="69" t="str">
        <f>'Verification Form'!Z83</f>
        <v/>
      </c>
      <c r="AA78" s="69" t="str">
        <f>'Verification Form'!AA83</f>
        <v/>
      </c>
      <c r="AB78" s="69" t="str">
        <f>'Verification Form'!AB83</f>
        <v/>
      </c>
      <c r="AC78" s="69" t="str">
        <f>'Verification Form'!AC83</f>
        <v/>
      </c>
      <c r="AD78" s="69" t="str">
        <f>'Verification Form'!AD83</f>
        <v/>
      </c>
      <c r="AE78" s="69" t="str">
        <f>'Verification Form'!AE83</f>
        <v/>
      </c>
    </row>
    <row r="79" spans="1:31">
      <c r="A79" s="58">
        <f>'Verification Form'!A84</f>
        <v>0</v>
      </c>
      <c r="B79" s="58">
        <f>'Verification Form'!B84</f>
        <v>0</v>
      </c>
      <c r="C79" s="59">
        <f>'Verification Form'!C84</f>
        <v>0</v>
      </c>
      <c r="D79" s="59">
        <f>'Verification Form'!D84</f>
        <v>0</v>
      </c>
      <c r="E79" s="60">
        <f>'Verification Form'!E84</f>
        <v>0</v>
      </c>
      <c r="F79" s="61">
        <f>'Verification Form'!F84</f>
        <v>0</v>
      </c>
      <c r="G79" s="61">
        <f>'Verification Form'!G84</f>
        <v>0</v>
      </c>
      <c r="H79" s="61">
        <f>'Verification Form'!H84</f>
        <v>0</v>
      </c>
      <c r="I79" s="61">
        <f>'Verification Form'!I84</f>
        <v>0</v>
      </c>
      <c r="J79" s="61">
        <f>'Verification Form'!J84</f>
        <v>0</v>
      </c>
      <c r="K79" s="62">
        <f>'Verification Form'!K84</f>
        <v>0</v>
      </c>
      <c r="L79" s="61">
        <f>'Verification Form'!L84</f>
        <v>0</v>
      </c>
      <c r="M79" s="61">
        <f>'Verification Form'!M84</f>
        <v>0</v>
      </c>
      <c r="N79" s="63">
        <f>'Verification Form'!N84</f>
        <v>0</v>
      </c>
      <c r="O79" s="64" t="str">
        <f>'Verification Form'!O84</f>
        <v/>
      </c>
      <c r="P79" s="65" t="str">
        <f>'Verification Form'!P84</f>
        <v/>
      </c>
      <c r="Q79" s="65" t="str">
        <f>'Verification Form'!Q84</f>
        <v/>
      </c>
      <c r="R79" s="66" t="str">
        <f>'Verification Form'!R84</f>
        <v/>
      </c>
      <c r="S79" s="66" t="str">
        <f>'Verification Form'!S84</f>
        <v/>
      </c>
      <c r="T79" s="66" t="str">
        <f>'Verification Form'!T84</f>
        <v/>
      </c>
      <c r="U79" s="67" t="str">
        <f>'Verification Form'!U84</f>
        <v/>
      </c>
      <c r="V79" s="68" t="str">
        <f>'Verification Form'!V84</f>
        <v/>
      </c>
      <c r="W79" s="69">
        <f>'Verification Form'!W84</f>
        <v>0</v>
      </c>
      <c r="X79" s="69">
        <f>'Verification Form'!X84</f>
        <v>0</v>
      </c>
      <c r="Y79" s="69">
        <f>'Verification Form'!Y84</f>
        <v>0</v>
      </c>
      <c r="Z79" s="69" t="str">
        <f>'Verification Form'!Z84</f>
        <v/>
      </c>
      <c r="AA79" s="69" t="str">
        <f>'Verification Form'!AA84</f>
        <v/>
      </c>
      <c r="AB79" s="69" t="str">
        <f>'Verification Form'!AB84</f>
        <v/>
      </c>
      <c r="AC79" s="69" t="str">
        <f>'Verification Form'!AC84</f>
        <v/>
      </c>
      <c r="AD79" s="69" t="str">
        <f>'Verification Form'!AD84</f>
        <v/>
      </c>
      <c r="AE79" s="69" t="str">
        <f>'Verification Form'!AE84</f>
        <v/>
      </c>
    </row>
    <row r="80" spans="1:31">
      <c r="A80" s="58">
        <f>'Verification Form'!A85</f>
        <v>0</v>
      </c>
      <c r="B80" s="58">
        <f>'Verification Form'!B85</f>
        <v>0</v>
      </c>
      <c r="C80" s="59">
        <f>'Verification Form'!C85</f>
        <v>0</v>
      </c>
      <c r="D80" s="59">
        <f>'Verification Form'!D85</f>
        <v>0</v>
      </c>
      <c r="E80" s="60">
        <f>'Verification Form'!E85</f>
        <v>0</v>
      </c>
      <c r="F80" s="61">
        <f>'Verification Form'!F85</f>
        <v>0</v>
      </c>
      <c r="G80" s="61">
        <f>'Verification Form'!G85</f>
        <v>0</v>
      </c>
      <c r="H80" s="61">
        <f>'Verification Form'!H85</f>
        <v>0</v>
      </c>
      <c r="I80" s="61">
        <f>'Verification Form'!I85</f>
        <v>0</v>
      </c>
      <c r="J80" s="61">
        <f>'Verification Form'!J85</f>
        <v>0</v>
      </c>
      <c r="K80" s="62">
        <f>'Verification Form'!K85</f>
        <v>0</v>
      </c>
      <c r="L80" s="61">
        <f>'Verification Form'!L85</f>
        <v>0</v>
      </c>
      <c r="M80" s="61">
        <f>'Verification Form'!M85</f>
        <v>0</v>
      </c>
      <c r="N80" s="63">
        <f>'Verification Form'!N85</f>
        <v>0</v>
      </c>
      <c r="O80" s="64" t="str">
        <f>'Verification Form'!O85</f>
        <v/>
      </c>
      <c r="P80" s="65" t="str">
        <f>'Verification Form'!P85</f>
        <v/>
      </c>
      <c r="Q80" s="65" t="str">
        <f>'Verification Form'!Q85</f>
        <v/>
      </c>
      <c r="R80" s="66" t="str">
        <f>'Verification Form'!R85</f>
        <v/>
      </c>
      <c r="S80" s="66" t="str">
        <f>'Verification Form'!S85</f>
        <v/>
      </c>
      <c r="T80" s="66" t="str">
        <f>'Verification Form'!T85</f>
        <v/>
      </c>
      <c r="U80" s="67" t="str">
        <f>'Verification Form'!U85</f>
        <v/>
      </c>
      <c r="V80" s="68" t="str">
        <f>'Verification Form'!V85</f>
        <v/>
      </c>
      <c r="W80" s="69">
        <f>'Verification Form'!W85</f>
        <v>0</v>
      </c>
      <c r="X80" s="69">
        <f>'Verification Form'!X85</f>
        <v>0</v>
      </c>
      <c r="Y80" s="69">
        <f>'Verification Form'!Y85</f>
        <v>0</v>
      </c>
      <c r="Z80" s="69" t="str">
        <f>'Verification Form'!Z85</f>
        <v/>
      </c>
      <c r="AA80" s="69" t="str">
        <f>'Verification Form'!AA85</f>
        <v/>
      </c>
      <c r="AB80" s="69" t="str">
        <f>'Verification Form'!AB85</f>
        <v/>
      </c>
      <c r="AC80" s="69" t="str">
        <f>'Verification Form'!AC85</f>
        <v/>
      </c>
      <c r="AD80" s="69" t="str">
        <f>'Verification Form'!AD85</f>
        <v/>
      </c>
      <c r="AE80" s="69" t="str">
        <f>'Verification Form'!AE85</f>
        <v/>
      </c>
    </row>
    <row r="81" spans="1:31">
      <c r="A81" s="58">
        <f>'Verification Form'!A86</f>
        <v>0</v>
      </c>
      <c r="B81" s="58">
        <f>'Verification Form'!B86</f>
        <v>0</v>
      </c>
      <c r="C81" s="59">
        <f>'Verification Form'!C86</f>
        <v>0</v>
      </c>
      <c r="D81" s="59">
        <f>'Verification Form'!D86</f>
        <v>0</v>
      </c>
      <c r="E81" s="60">
        <f>'Verification Form'!E86</f>
        <v>0</v>
      </c>
      <c r="F81" s="61">
        <f>'Verification Form'!F86</f>
        <v>0</v>
      </c>
      <c r="G81" s="61">
        <f>'Verification Form'!G86</f>
        <v>0</v>
      </c>
      <c r="H81" s="61">
        <f>'Verification Form'!H86</f>
        <v>0</v>
      </c>
      <c r="I81" s="61">
        <f>'Verification Form'!I86</f>
        <v>0</v>
      </c>
      <c r="J81" s="61">
        <f>'Verification Form'!J86</f>
        <v>0</v>
      </c>
      <c r="K81" s="62">
        <f>'Verification Form'!K86</f>
        <v>0</v>
      </c>
      <c r="L81" s="61">
        <f>'Verification Form'!L86</f>
        <v>0</v>
      </c>
      <c r="M81" s="61">
        <f>'Verification Form'!M86</f>
        <v>0</v>
      </c>
      <c r="N81" s="63">
        <f>'Verification Form'!N86</f>
        <v>0</v>
      </c>
      <c r="O81" s="64" t="str">
        <f>'Verification Form'!O86</f>
        <v/>
      </c>
      <c r="P81" s="65" t="str">
        <f>'Verification Form'!P86</f>
        <v/>
      </c>
      <c r="Q81" s="65" t="str">
        <f>'Verification Form'!Q86</f>
        <v/>
      </c>
      <c r="R81" s="66" t="str">
        <f>'Verification Form'!R86</f>
        <v/>
      </c>
      <c r="S81" s="66" t="str">
        <f>'Verification Form'!S86</f>
        <v/>
      </c>
      <c r="T81" s="66" t="str">
        <f>'Verification Form'!T86</f>
        <v/>
      </c>
      <c r="U81" s="67" t="str">
        <f>'Verification Form'!U86</f>
        <v/>
      </c>
      <c r="V81" s="68" t="str">
        <f>'Verification Form'!V86</f>
        <v/>
      </c>
      <c r="W81" s="69">
        <f>'Verification Form'!W86</f>
        <v>0</v>
      </c>
      <c r="X81" s="69">
        <f>'Verification Form'!X86</f>
        <v>0</v>
      </c>
      <c r="Y81" s="69">
        <f>'Verification Form'!Y86</f>
        <v>0</v>
      </c>
      <c r="Z81" s="69" t="str">
        <f>'Verification Form'!Z86</f>
        <v/>
      </c>
      <c r="AA81" s="69" t="str">
        <f>'Verification Form'!AA86</f>
        <v/>
      </c>
      <c r="AB81" s="69" t="str">
        <f>'Verification Form'!AB86</f>
        <v/>
      </c>
      <c r="AC81" s="69" t="str">
        <f>'Verification Form'!AC86</f>
        <v/>
      </c>
      <c r="AD81" s="69" t="str">
        <f>'Verification Form'!AD86</f>
        <v/>
      </c>
      <c r="AE81" s="69" t="str">
        <f>'Verification Form'!AE86</f>
        <v/>
      </c>
    </row>
    <row r="82" spans="1:31">
      <c r="A82" s="58">
        <f>'Verification Form'!A87</f>
        <v>0</v>
      </c>
      <c r="B82" s="58">
        <f>'Verification Form'!B87</f>
        <v>0</v>
      </c>
      <c r="C82" s="59">
        <f>'Verification Form'!C87</f>
        <v>0</v>
      </c>
      <c r="D82" s="59">
        <f>'Verification Form'!D87</f>
        <v>0</v>
      </c>
      <c r="E82" s="60">
        <f>'Verification Form'!E87</f>
        <v>0</v>
      </c>
      <c r="F82" s="61">
        <f>'Verification Form'!F87</f>
        <v>0</v>
      </c>
      <c r="G82" s="61">
        <f>'Verification Form'!G87</f>
        <v>0</v>
      </c>
      <c r="H82" s="61">
        <f>'Verification Form'!H87</f>
        <v>0</v>
      </c>
      <c r="I82" s="61">
        <f>'Verification Form'!I87</f>
        <v>0</v>
      </c>
      <c r="J82" s="61">
        <f>'Verification Form'!J87</f>
        <v>0</v>
      </c>
      <c r="K82" s="62">
        <f>'Verification Form'!K87</f>
        <v>0</v>
      </c>
      <c r="L82" s="61">
        <f>'Verification Form'!L87</f>
        <v>0</v>
      </c>
      <c r="M82" s="61">
        <f>'Verification Form'!M87</f>
        <v>0</v>
      </c>
      <c r="N82" s="63">
        <f>'Verification Form'!N87</f>
        <v>0</v>
      </c>
      <c r="O82" s="64" t="str">
        <f>'Verification Form'!O87</f>
        <v/>
      </c>
      <c r="P82" s="65" t="str">
        <f>'Verification Form'!P87</f>
        <v/>
      </c>
      <c r="Q82" s="65" t="str">
        <f>'Verification Form'!Q87</f>
        <v/>
      </c>
      <c r="R82" s="66" t="str">
        <f>'Verification Form'!R87</f>
        <v/>
      </c>
      <c r="S82" s="66" t="str">
        <f>'Verification Form'!S87</f>
        <v/>
      </c>
      <c r="T82" s="66" t="str">
        <f>'Verification Form'!T87</f>
        <v/>
      </c>
      <c r="U82" s="67" t="str">
        <f>'Verification Form'!U87</f>
        <v/>
      </c>
      <c r="V82" s="68" t="str">
        <f>'Verification Form'!V87</f>
        <v/>
      </c>
      <c r="W82" s="69">
        <f>'Verification Form'!W87</f>
        <v>0</v>
      </c>
      <c r="X82" s="69">
        <f>'Verification Form'!X87</f>
        <v>0</v>
      </c>
      <c r="Y82" s="69">
        <f>'Verification Form'!Y87</f>
        <v>0</v>
      </c>
      <c r="Z82" s="69" t="str">
        <f>'Verification Form'!Z87</f>
        <v/>
      </c>
      <c r="AA82" s="69" t="str">
        <f>'Verification Form'!AA87</f>
        <v/>
      </c>
      <c r="AB82" s="69" t="str">
        <f>'Verification Form'!AB87</f>
        <v/>
      </c>
      <c r="AC82" s="69" t="str">
        <f>'Verification Form'!AC87</f>
        <v/>
      </c>
      <c r="AD82" s="69" t="str">
        <f>'Verification Form'!AD87</f>
        <v/>
      </c>
      <c r="AE82" s="69" t="str">
        <f>'Verification Form'!AE87</f>
        <v/>
      </c>
    </row>
    <row r="83" spans="1:31">
      <c r="A83" s="58">
        <f>'Verification Form'!A88</f>
        <v>0</v>
      </c>
      <c r="B83" s="58">
        <f>'Verification Form'!B88</f>
        <v>0</v>
      </c>
      <c r="C83" s="59">
        <f>'Verification Form'!C88</f>
        <v>0</v>
      </c>
      <c r="D83" s="59">
        <f>'Verification Form'!D88</f>
        <v>0</v>
      </c>
      <c r="E83" s="60">
        <f>'Verification Form'!E88</f>
        <v>0</v>
      </c>
      <c r="F83" s="61">
        <f>'Verification Form'!F88</f>
        <v>0</v>
      </c>
      <c r="G83" s="61">
        <f>'Verification Form'!G88</f>
        <v>0</v>
      </c>
      <c r="H83" s="61">
        <f>'Verification Form'!H88</f>
        <v>0</v>
      </c>
      <c r="I83" s="61">
        <f>'Verification Form'!I88</f>
        <v>0</v>
      </c>
      <c r="J83" s="61">
        <f>'Verification Form'!J88</f>
        <v>0</v>
      </c>
      <c r="K83" s="62">
        <f>'Verification Form'!K88</f>
        <v>0</v>
      </c>
      <c r="L83" s="61">
        <f>'Verification Form'!L88</f>
        <v>0</v>
      </c>
      <c r="M83" s="61">
        <f>'Verification Form'!M88</f>
        <v>0</v>
      </c>
      <c r="N83" s="63">
        <f>'Verification Form'!N88</f>
        <v>0</v>
      </c>
      <c r="O83" s="64" t="str">
        <f>'Verification Form'!O88</f>
        <v/>
      </c>
      <c r="P83" s="65" t="str">
        <f>'Verification Form'!P88</f>
        <v/>
      </c>
      <c r="Q83" s="65" t="str">
        <f>'Verification Form'!Q88</f>
        <v/>
      </c>
      <c r="R83" s="66" t="str">
        <f>'Verification Form'!R88</f>
        <v/>
      </c>
      <c r="S83" s="66" t="str">
        <f>'Verification Form'!S88</f>
        <v/>
      </c>
      <c r="T83" s="66" t="str">
        <f>'Verification Form'!T88</f>
        <v/>
      </c>
      <c r="U83" s="67" t="str">
        <f>'Verification Form'!U88</f>
        <v/>
      </c>
      <c r="V83" s="68" t="str">
        <f>'Verification Form'!V88</f>
        <v/>
      </c>
      <c r="W83" s="69">
        <f>'Verification Form'!W88</f>
        <v>0</v>
      </c>
      <c r="X83" s="69">
        <f>'Verification Form'!X88</f>
        <v>0</v>
      </c>
      <c r="Y83" s="69">
        <f>'Verification Form'!Y88</f>
        <v>0</v>
      </c>
      <c r="Z83" s="69" t="str">
        <f>'Verification Form'!Z88</f>
        <v/>
      </c>
      <c r="AA83" s="69" t="str">
        <f>'Verification Form'!AA88</f>
        <v/>
      </c>
      <c r="AB83" s="69" t="str">
        <f>'Verification Form'!AB88</f>
        <v/>
      </c>
      <c r="AC83" s="69" t="str">
        <f>'Verification Form'!AC88</f>
        <v/>
      </c>
      <c r="AD83" s="69" t="str">
        <f>'Verification Form'!AD88</f>
        <v/>
      </c>
      <c r="AE83" s="69" t="str">
        <f>'Verification Form'!AE88</f>
        <v/>
      </c>
    </row>
    <row r="84" spans="1:31">
      <c r="A84" s="58">
        <f>'Verification Form'!A89</f>
        <v>0</v>
      </c>
      <c r="B84" s="58">
        <f>'Verification Form'!B89</f>
        <v>0</v>
      </c>
      <c r="C84" s="59">
        <f>'Verification Form'!C89</f>
        <v>0</v>
      </c>
      <c r="D84" s="59">
        <f>'Verification Form'!D89</f>
        <v>0</v>
      </c>
      <c r="E84" s="60">
        <f>'Verification Form'!E89</f>
        <v>0</v>
      </c>
      <c r="F84" s="61">
        <f>'Verification Form'!F89</f>
        <v>0</v>
      </c>
      <c r="G84" s="61">
        <f>'Verification Form'!G89</f>
        <v>0</v>
      </c>
      <c r="H84" s="61">
        <f>'Verification Form'!H89</f>
        <v>0</v>
      </c>
      <c r="I84" s="61">
        <f>'Verification Form'!I89</f>
        <v>0</v>
      </c>
      <c r="J84" s="61">
        <f>'Verification Form'!J89</f>
        <v>0</v>
      </c>
      <c r="K84" s="62">
        <f>'Verification Form'!K89</f>
        <v>0</v>
      </c>
      <c r="L84" s="61">
        <f>'Verification Form'!L89</f>
        <v>0</v>
      </c>
      <c r="M84" s="61">
        <f>'Verification Form'!M89</f>
        <v>0</v>
      </c>
      <c r="N84" s="63">
        <f>'Verification Form'!N89</f>
        <v>0</v>
      </c>
      <c r="O84" s="64" t="str">
        <f>'Verification Form'!O89</f>
        <v/>
      </c>
      <c r="P84" s="65" t="str">
        <f>'Verification Form'!P89</f>
        <v/>
      </c>
      <c r="Q84" s="65" t="str">
        <f>'Verification Form'!Q89</f>
        <v/>
      </c>
      <c r="R84" s="66" t="str">
        <f>'Verification Form'!R89</f>
        <v/>
      </c>
      <c r="S84" s="66" t="str">
        <f>'Verification Form'!S89</f>
        <v/>
      </c>
      <c r="T84" s="66" t="str">
        <f>'Verification Form'!T89</f>
        <v/>
      </c>
      <c r="U84" s="67" t="str">
        <f>'Verification Form'!U89</f>
        <v/>
      </c>
      <c r="V84" s="68" t="str">
        <f>'Verification Form'!V89</f>
        <v/>
      </c>
      <c r="W84" s="69">
        <f>'Verification Form'!W89</f>
        <v>0</v>
      </c>
      <c r="X84" s="69">
        <f>'Verification Form'!X89</f>
        <v>0</v>
      </c>
      <c r="Y84" s="69">
        <f>'Verification Form'!Y89</f>
        <v>0</v>
      </c>
      <c r="Z84" s="69" t="str">
        <f>'Verification Form'!Z89</f>
        <v/>
      </c>
      <c r="AA84" s="69" t="str">
        <f>'Verification Form'!AA89</f>
        <v/>
      </c>
      <c r="AB84" s="69" t="str">
        <f>'Verification Form'!AB89</f>
        <v/>
      </c>
      <c r="AC84" s="69" t="str">
        <f>'Verification Form'!AC89</f>
        <v/>
      </c>
      <c r="AD84" s="69" t="str">
        <f>'Verification Form'!AD89</f>
        <v/>
      </c>
      <c r="AE84" s="69" t="str">
        <f>'Verification Form'!AE89</f>
        <v/>
      </c>
    </row>
    <row r="85" spans="1:31">
      <c r="A85" s="58">
        <f>'Verification Form'!A90</f>
        <v>0</v>
      </c>
      <c r="B85" s="58">
        <f>'Verification Form'!B90</f>
        <v>0</v>
      </c>
      <c r="C85" s="59">
        <f>'Verification Form'!C90</f>
        <v>0</v>
      </c>
      <c r="D85" s="59">
        <f>'Verification Form'!D90</f>
        <v>0</v>
      </c>
      <c r="E85" s="60">
        <f>'Verification Form'!E90</f>
        <v>0</v>
      </c>
      <c r="F85" s="61">
        <f>'Verification Form'!F90</f>
        <v>0</v>
      </c>
      <c r="G85" s="61">
        <f>'Verification Form'!G90</f>
        <v>0</v>
      </c>
      <c r="H85" s="61">
        <f>'Verification Form'!H90</f>
        <v>0</v>
      </c>
      <c r="I85" s="61">
        <f>'Verification Form'!I90</f>
        <v>0</v>
      </c>
      <c r="J85" s="61">
        <f>'Verification Form'!J90</f>
        <v>0</v>
      </c>
      <c r="K85" s="62">
        <f>'Verification Form'!K90</f>
        <v>0</v>
      </c>
      <c r="L85" s="61">
        <f>'Verification Form'!L90</f>
        <v>0</v>
      </c>
      <c r="M85" s="61">
        <f>'Verification Form'!M90</f>
        <v>0</v>
      </c>
      <c r="N85" s="63">
        <f>'Verification Form'!N90</f>
        <v>0</v>
      </c>
      <c r="O85" s="64" t="str">
        <f>'Verification Form'!O90</f>
        <v/>
      </c>
      <c r="P85" s="65" t="str">
        <f>'Verification Form'!P90</f>
        <v/>
      </c>
      <c r="Q85" s="65" t="str">
        <f>'Verification Form'!Q90</f>
        <v/>
      </c>
      <c r="R85" s="66" t="str">
        <f>'Verification Form'!R90</f>
        <v/>
      </c>
      <c r="S85" s="66" t="str">
        <f>'Verification Form'!S90</f>
        <v/>
      </c>
      <c r="T85" s="66" t="str">
        <f>'Verification Form'!T90</f>
        <v/>
      </c>
      <c r="U85" s="67" t="str">
        <f>'Verification Form'!U90</f>
        <v/>
      </c>
      <c r="V85" s="68" t="str">
        <f>'Verification Form'!V90</f>
        <v/>
      </c>
      <c r="W85" s="69">
        <f>'Verification Form'!W90</f>
        <v>0</v>
      </c>
      <c r="X85" s="69">
        <f>'Verification Form'!X90</f>
        <v>0</v>
      </c>
      <c r="Y85" s="69">
        <f>'Verification Form'!Y90</f>
        <v>0</v>
      </c>
      <c r="Z85" s="69" t="str">
        <f>'Verification Form'!Z90</f>
        <v/>
      </c>
      <c r="AA85" s="69" t="str">
        <f>'Verification Form'!AA90</f>
        <v/>
      </c>
      <c r="AB85" s="69" t="str">
        <f>'Verification Form'!AB90</f>
        <v/>
      </c>
      <c r="AC85" s="69" t="str">
        <f>'Verification Form'!AC90</f>
        <v/>
      </c>
      <c r="AD85" s="69" t="str">
        <f>'Verification Form'!AD90</f>
        <v/>
      </c>
      <c r="AE85" s="69" t="str">
        <f>'Verification Form'!AE90</f>
        <v/>
      </c>
    </row>
    <row r="86" spans="1:31">
      <c r="A86" s="58">
        <f>'Verification Form'!A91</f>
        <v>0</v>
      </c>
      <c r="B86" s="58">
        <f>'Verification Form'!B91</f>
        <v>0</v>
      </c>
      <c r="C86" s="59">
        <f>'Verification Form'!C91</f>
        <v>0</v>
      </c>
      <c r="D86" s="59">
        <f>'Verification Form'!D91</f>
        <v>0</v>
      </c>
      <c r="E86" s="60">
        <f>'Verification Form'!E91</f>
        <v>0</v>
      </c>
      <c r="F86" s="61">
        <f>'Verification Form'!F91</f>
        <v>0</v>
      </c>
      <c r="G86" s="61">
        <f>'Verification Form'!G91</f>
        <v>0</v>
      </c>
      <c r="H86" s="61">
        <f>'Verification Form'!H91</f>
        <v>0</v>
      </c>
      <c r="I86" s="61">
        <f>'Verification Form'!I91</f>
        <v>0</v>
      </c>
      <c r="J86" s="61">
        <f>'Verification Form'!J91</f>
        <v>0</v>
      </c>
      <c r="K86" s="62">
        <f>'Verification Form'!K91</f>
        <v>0</v>
      </c>
      <c r="L86" s="61">
        <f>'Verification Form'!L91</f>
        <v>0</v>
      </c>
      <c r="M86" s="61">
        <f>'Verification Form'!M91</f>
        <v>0</v>
      </c>
      <c r="N86" s="63">
        <f>'Verification Form'!N91</f>
        <v>0</v>
      </c>
      <c r="O86" s="64" t="str">
        <f>'Verification Form'!O91</f>
        <v/>
      </c>
      <c r="P86" s="65" t="str">
        <f>'Verification Form'!P91</f>
        <v/>
      </c>
      <c r="Q86" s="65" t="str">
        <f>'Verification Form'!Q91</f>
        <v/>
      </c>
      <c r="R86" s="66" t="str">
        <f>'Verification Form'!R91</f>
        <v/>
      </c>
      <c r="S86" s="66" t="str">
        <f>'Verification Form'!S91</f>
        <v/>
      </c>
      <c r="T86" s="66" t="str">
        <f>'Verification Form'!T91</f>
        <v/>
      </c>
      <c r="U86" s="67" t="str">
        <f>'Verification Form'!U91</f>
        <v/>
      </c>
      <c r="V86" s="68" t="str">
        <f>'Verification Form'!V91</f>
        <v/>
      </c>
      <c r="W86" s="69">
        <f>'Verification Form'!W91</f>
        <v>0</v>
      </c>
      <c r="X86" s="69">
        <f>'Verification Form'!X91</f>
        <v>0</v>
      </c>
      <c r="Y86" s="69">
        <f>'Verification Form'!Y91</f>
        <v>0</v>
      </c>
      <c r="Z86" s="69" t="str">
        <f>'Verification Form'!Z91</f>
        <v/>
      </c>
      <c r="AA86" s="69" t="str">
        <f>'Verification Form'!AA91</f>
        <v/>
      </c>
      <c r="AB86" s="69" t="str">
        <f>'Verification Form'!AB91</f>
        <v/>
      </c>
      <c r="AC86" s="69" t="str">
        <f>'Verification Form'!AC91</f>
        <v/>
      </c>
      <c r="AD86" s="69" t="str">
        <f>'Verification Form'!AD91</f>
        <v/>
      </c>
      <c r="AE86" s="69" t="str">
        <f>'Verification Form'!AE91</f>
        <v/>
      </c>
    </row>
    <row r="87" spans="1:31">
      <c r="A87" s="58">
        <f>'Verification Form'!A92</f>
        <v>0</v>
      </c>
      <c r="B87" s="58">
        <f>'Verification Form'!B92</f>
        <v>0</v>
      </c>
      <c r="C87" s="59">
        <f>'Verification Form'!C92</f>
        <v>0</v>
      </c>
      <c r="D87" s="59">
        <f>'Verification Form'!D92</f>
        <v>0</v>
      </c>
      <c r="E87" s="60">
        <f>'Verification Form'!E92</f>
        <v>0</v>
      </c>
      <c r="F87" s="61">
        <f>'Verification Form'!F92</f>
        <v>0</v>
      </c>
      <c r="G87" s="61">
        <f>'Verification Form'!G92</f>
        <v>0</v>
      </c>
      <c r="H87" s="61">
        <f>'Verification Form'!H92</f>
        <v>0</v>
      </c>
      <c r="I87" s="61">
        <f>'Verification Form'!I92</f>
        <v>0</v>
      </c>
      <c r="J87" s="61">
        <f>'Verification Form'!J92</f>
        <v>0</v>
      </c>
      <c r="K87" s="62">
        <f>'Verification Form'!K92</f>
        <v>0</v>
      </c>
      <c r="L87" s="61">
        <f>'Verification Form'!L92</f>
        <v>0</v>
      </c>
      <c r="M87" s="61">
        <f>'Verification Form'!M92</f>
        <v>0</v>
      </c>
      <c r="N87" s="63">
        <f>'Verification Form'!N92</f>
        <v>0</v>
      </c>
      <c r="O87" s="64" t="str">
        <f>'Verification Form'!O92</f>
        <v/>
      </c>
      <c r="P87" s="65" t="str">
        <f>'Verification Form'!P92</f>
        <v/>
      </c>
      <c r="Q87" s="65" t="str">
        <f>'Verification Form'!Q92</f>
        <v/>
      </c>
      <c r="R87" s="66" t="str">
        <f>'Verification Form'!R92</f>
        <v/>
      </c>
      <c r="S87" s="66" t="str">
        <f>'Verification Form'!S92</f>
        <v/>
      </c>
      <c r="T87" s="66" t="str">
        <f>'Verification Form'!T92</f>
        <v/>
      </c>
      <c r="U87" s="67" t="str">
        <f>'Verification Form'!U92</f>
        <v/>
      </c>
      <c r="V87" s="68" t="str">
        <f>'Verification Form'!V92</f>
        <v/>
      </c>
      <c r="W87" s="69">
        <f>'Verification Form'!W92</f>
        <v>0</v>
      </c>
      <c r="X87" s="69">
        <f>'Verification Form'!X92</f>
        <v>0</v>
      </c>
      <c r="Y87" s="69">
        <f>'Verification Form'!Y92</f>
        <v>0</v>
      </c>
      <c r="Z87" s="69" t="str">
        <f>'Verification Form'!Z92</f>
        <v/>
      </c>
      <c r="AA87" s="69" t="str">
        <f>'Verification Form'!AA92</f>
        <v/>
      </c>
      <c r="AB87" s="69" t="str">
        <f>'Verification Form'!AB92</f>
        <v/>
      </c>
      <c r="AC87" s="69" t="str">
        <f>'Verification Form'!AC92</f>
        <v/>
      </c>
      <c r="AD87" s="69" t="str">
        <f>'Verification Form'!AD92</f>
        <v/>
      </c>
      <c r="AE87" s="69" t="str">
        <f>'Verification Form'!AE92</f>
        <v/>
      </c>
    </row>
    <row r="88" spans="1:31">
      <c r="A88" s="58">
        <f>'Verification Form'!A93</f>
        <v>0</v>
      </c>
      <c r="B88" s="58">
        <f>'Verification Form'!B93</f>
        <v>0</v>
      </c>
      <c r="C88" s="59">
        <f>'Verification Form'!C93</f>
        <v>0</v>
      </c>
      <c r="D88" s="59">
        <f>'Verification Form'!D93</f>
        <v>0</v>
      </c>
      <c r="E88" s="60">
        <f>'Verification Form'!E93</f>
        <v>0</v>
      </c>
      <c r="F88" s="61">
        <f>'Verification Form'!F93</f>
        <v>0</v>
      </c>
      <c r="G88" s="61">
        <f>'Verification Form'!G93</f>
        <v>0</v>
      </c>
      <c r="H88" s="61">
        <f>'Verification Form'!H93</f>
        <v>0</v>
      </c>
      <c r="I88" s="61">
        <f>'Verification Form'!I93</f>
        <v>0</v>
      </c>
      <c r="J88" s="61">
        <f>'Verification Form'!J93</f>
        <v>0</v>
      </c>
      <c r="K88" s="62">
        <f>'Verification Form'!K93</f>
        <v>0</v>
      </c>
      <c r="L88" s="61">
        <f>'Verification Form'!L93</f>
        <v>0</v>
      </c>
      <c r="M88" s="61">
        <f>'Verification Form'!M93</f>
        <v>0</v>
      </c>
      <c r="N88" s="63">
        <f>'Verification Form'!N93</f>
        <v>0</v>
      </c>
      <c r="O88" s="64" t="str">
        <f>'Verification Form'!O93</f>
        <v/>
      </c>
      <c r="P88" s="65" t="str">
        <f>'Verification Form'!P93</f>
        <v/>
      </c>
      <c r="Q88" s="65" t="str">
        <f>'Verification Form'!Q93</f>
        <v/>
      </c>
      <c r="R88" s="66" t="str">
        <f>'Verification Form'!R93</f>
        <v/>
      </c>
      <c r="S88" s="66" t="str">
        <f>'Verification Form'!S93</f>
        <v/>
      </c>
      <c r="T88" s="66" t="str">
        <f>'Verification Form'!T93</f>
        <v/>
      </c>
      <c r="U88" s="67" t="str">
        <f>'Verification Form'!U93</f>
        <v/>
      </c>
      <c r="V88" s="68" t="str">
        <f>'Verification Form'!V93</f>
        <v/>
      </c>
      <c r="W88" s="69">
        <f>'Verification Form'!W93</f>
        <v>0</v>
      </c>
      <c r="X88" s="69">
        <f>'Verification Form'!X93</f>
        <v>0</v>
      </c>
      <c r="Y88" s="69">
        <f>'Verification Form'!Y93</f>
        <v>0</v>
      </c>
      <c r="Z88" s="69" t="str">
        <f>'Verification Form'!Z93</f>
        <v/>
      </c>
      <c r="AA88" s="69" t="str">
        <f>'Verification Form'!AA93</f>
        <v/>
      </c>
      <c r="AB88" s="69" t="str">
        <f>'Verification Form'!AB93</f>
        <v/>
      </c>
      <c r="AC88" s="69" t="str">
        <f>'Verification Form'!AC93</f>
        <v/>
      </c>
      <c r="AD88" s="69" t="str">
        <f>'Verification Form'!AD93</f>
        <v/>
      </c>
      <c r="AE88" s="69" t="str">
        <f>'Verification Form'!AE93</f>
        <v/>
      </c>
    </row>
    <row r="89" spans="1:31">
      <c r="A89" s="58">
        <f>'Verification Form'!A94</f>
        <v>0</v>
      </c>
      <c r="B89" s="58">
        <f>'Verification Form'!B94</f>
        <v>0</v>
      </c>
      <c r="C89" s="59">
        <f>'Verification Form'!C94</f>
        <v>0</v>
      </c>
      <c r="D89" s="59">
        <f>'Verification Form'!D94</f>
        <v>0</v>
      </c>
      <c r="E89" s="60">
        <f>'Verification Form'!E94</f>
        <v>0</v>
      </c>
      <c r="F89" s="61">
        <f>'Verification Form'!F94</f>
        <v>0</v>
      </c>
      <c r="G89" s="61">
        <f>'Verification Form'!G94</f>
        <v>0</v>
      </c>
      <c r="H89" s="61">
        <f>'Verification Form'!H94</f>
        <v>0</v>
      </c>
      <c r="I89" s="61">
        <f>'Verification Form'!I94</f>
        <v>0</v>
      </c>
      <c r="J89" s="61">
        <f>'Verification Form'!J94</f>
        <v>0</v>
      </c>
      <c r="K89" s="62">
        <f>'Verification Form'!K94</f>
        <v>0</v>
      </c>
      <c r="L89" s="61">
        <f>'Verification Form'!L94</f>
        <v>0</v>
      </c>
      <c r="M89" s="61">
        <f>'Verification Form'!M94</f>
        <v>0</v>
      </c>
      <c r="N89" s="63">
        <f>'Verification Form'!N94</f>
        <v>0</v>
      </c>
      <c r="O89" s="64" t="str">
        <f>'Verification Form'!O94</f>
        <v/>
      </c>
      <c r="P89" s="65" t="str">
        <f>'Verification Form'!P94</f>
        <v/>
      </c>
      <c r="Q89" s="65" t="str">
        <f>'Verification Form'!Q94</f>
        <v/>
      </c>
      <c r="R89" s="66" t="str">
        <f>'Verification Form'!R94</f>
        <v/>
      </c>
      <c r="S89" s="66" t="str">
        <f>'Verification Form'!S94</f>
        <v/>
      </c>
      <c r="T89" s="66" t="str">
        <f>'Verification Form'!T94</f>
        <v/>
      </c>
      <c r="U89" s="67" t="str">
        <f>'Verification Form'!U94</f>
        <v/>
      </c>
      <c r="V89" s="68" t="str">
        <f>'Verification Form'!V94</f>
        <v/>
      </c>
      <c r="W89" s="69">
        <f>'Verification Form'!W94</f>
        <v>0</v>
      </c>
      <c r="X89" s="69">
        <f>'Verification Form'!X94</f>
        <v>0</v>
      </c>
      <c r="Y89" s="69">
        <f>'Verification Form'!Y94</f>
        <v>0</v>
      </c>
      <c r="Z89" s="69" t="str">
        <f>'Verification Form'!Z94</f>
        <v/>
      </c>
      <c r="AA89" s="69" t="str">
        <f>'Verification Form'!AA94</f>
        <v/>
      </c>
      <c r="AB89" s="69" t="str">
        <f>'Verification Form'!AB94</f>
        <v/>
      </c>
      <c r="AC89" s="69" t="str">
        <f>'Verification Form'!AC94</f>
        <v/>
      </c>
      <c r="AD89" s="69" t="str">
        <f>'Verification Form'!AD94</f>
        <v/>
      </c>
      <c r="AE89" s="69" t="str">
        <f>'Verification Form'!AE94</f>
        <v/>
      </c>
    </row>
    <row r="90" spans="1:31">
      <c r="A90" s="58">
        <f>'Verification Form'!A95</f>
        <v>0</v>
      </c>
      <c r="B90" s="58">
        <f>'Verification Form'!B95</f>
        <v>0</v>
      </c>
      <c r="C90" s="59">
        <f>'Verification Form'!C95</f>
        <v>0</v>
      </c>
      <c r="D90" s="59">
        <f>'Verification Form'!D95</f>
        <v>0</v>
      </c>
      <c r="E90" s="60">
        <f>'Verification Form'!E95</f>
        <v>0</v>
      </c>
      <c r="F90" s="61">
        <f>'Verification Form'!F95</f>
        <v>0</v>
      </c>
      <c r="G90" s="61">
        <f>'Verification Form'!G95</f>
        <v>0</v>
      </c>
      <c r="H90" s="61">
        <f>'Verification Form'!H95</f>
        <v>0</v>
      </c>
      <c r="I90" s="61">
        <f>'Verification Form'!I95</f>
        <v>0</v>
      </c>
      <c r="J90" s="61">
        <f>'Verification Form'!J95</f>
        <v>0</v>
      </c>
      <c r="K90" s="62">
        <f>'Verification Form'!K95</f>
        <v>0</v>
      </c>
      <c r="L90" s="61">
        <f>'Verification Form'!L95</f>
        <v>0</v>
      </c>
      <c r="M90" s="61">
        <f>'Verification Form'!M95</f>
        <v>0</v>
      </c>
      <c r="N90" s="63">
        <f>'Verification Form'!N95</f>
        <v>0</v>
      </c>
      <c r="O90" s="64" t="str">
        <f>'Verification Form'!O95</f>
        <v/>
      </c>
      <c r="P90" s="65" t="str">
        <f>'Verification Form'!P95</f>
        <v/>
      </c>
      <c r="Q90" s="65" t="str">
        <f>'Verification Form'!Q95</f>
        <v/>
      </c>
      <c r="R90" s="66" t="str">
        <f>'Verification Form'!R95</f>
        <v/>
      </c>
      <c r="S90" s="66" t="str">
        <f>'Verification Form'!S95</f>
        <v/>
      </c>
      <c r="T90" s="66" t="str">
        <f>'Verification Form'!T95</f>
        <v/>
      </c>
      <c r="U90" s="67" t="str">
        <f>'Verification Form'!U95</f>
        <v/>
      </c>
      <c r="V90" s="68" t="str">
        <f>'Verification Form'!V95</f>
        <v/>
      </c>
      <c r="W90" s="69">
        <f>'Verification Form'!W95</f>
        <v>0</v>
      </c>
      <c r="X90" s="69">
        <f>'Verification Form'!X95</f>
        <v>0</v>
      </c>
      <c r="Y90" s="69">
        <f>'Verification Form'!Y95</f>
        <v>0</v>
      </c>
      <c r="Z90" s="69" t="str">
        <f>'Verification Form'!Z95</f>
        <v/>
      </c>
      <c r="AA90" s="69" t="str">
        <f>'Verification Form'!AA95</f>
        <v/>
      </c>
      <c r="AB90" s="69" t="str">
        <f>'Verification Form'!AB95</f>
        <v/>
      </c>
      <c r="AC90" s="69" t="str">
        <f>'Verification Form'!AC95</f>
        <v/>
      </c>
      <c r="AD90" s="69" t="str">
        <f>'Verification Form'!AD95</f>
        <v/>
      </c>
      <c r="AE90" s="69" t="str">
        <f>'Verification Form'!AE95</f>
        <v/>
      </c>
    </row>
    <row r="91" spans="1:31">
      <c r="A91" s="58">
        <f>'Verification Form'!A96</f>
        <v>0</v>
      </c>
      <c r="B91" s="58">
        <f>'Verification Form'!B96</f>
        <v>0</v>
      </c>
      <c r="C91" s="59">
        <f>'Verification Form'!C96</f>
        <v>0</v>
      </c>
      <c r="D91" s="59">
        <f>'Verification Form'!D96</f>
        <v>0</v>
      </c>
      <c r="E91" s="60">
        <f>'Verification Form'!E96</f>
        <v>0</v>
      </c>
      <c r="F91" s="61">
        <f>'Verification Form'!F96</f>
        <v>0</v>
      </c>
      <c r="G91" s="61">
        <f>'Verification Form'!G96</f>
        <v>0</v>
      </c>
      <c r="H91" s="61">
        <f>'Verification Form'!H96</f>
        <v>0</v>
      </c>
      <c r="I91" s="61">
        <f>'Verification Form'!I96</f>
        <v>0</v>
      </c>
      <c r="J91" s="61">
        <f>'Verification Form'!J96</f>
        <v>0</v>
      </c>
      <c r="K91" s="62">
        <f>'Verification Form'!K96</f>
        <v>0</v>
      </c>
      <c r="L91" s="61">
        <f>'Verification Form'!L96</f>
        <v>0</v>
      </c>
      <c r="M91" s="61">
        <f>'Verification Form'!M96</f>
        <v>0</v>
      </c>
      <c r="N91" s="63">
        <f>'Verification Form'!N96</f>
        <v>0</v>
      </c>
      <c r="O91" s="64" t="str">
        <f>'Verification Form'!O96</f>
        <v/>
      </c>
      <c r="P91" s="65" t="str">
        <f>'Verification Form'!P96</f>
        <v/>
      </c>
      <c r="Q91" s="65" t="str">
        <f>'Verification Form'!Q96</f>
        <v/>
      </c>
      <c r="R91" s="66" t="str">
        <f>'Verification Form'!R96</f>
        <v/>
      </c>
      <c r="S91" s="66" t="str">
        <f>'Verification Form'!S96</f>
        <v/>
      </c>
      <c r="T91" s="66" t="str">
        <f>'Verification Form'!T96</f>
        <v/>
      </c>
      <c r="U91" s="67" t="str">
        <f>'Verification Form'!U96</f>
        <v/>
      </c>
      <c r="V91" s="68" t="str">
        <f>'Verification Form'!V96</f>
        <v/>
      </c>
      <c r="W91" s="69">
        <f>'Verification Form'!W96</f>
        <v>0</v>
      </c>
      <c r="X91" s="69">
        <f>'Verification Form'!X96</f>
        <v>0</v>
      </c>
      <c r="Y91" s="69">
        <f>'Verification Form'!Y96</f>
        <v>0</v>
      </c>
      <c r="Z91" s="69" t="str">
        <f>'Verification Form'!Z96</f>
        <v/>
      </c>
      <c r="AA91" s="69" t="str">
        <f>'Verification Form'!AA96</f>
        <v/>
      </c>
      <c r="AB91" s="69" t="str">
        <f>'Verification Form'!AB96</f>
        <v/>
      </c>
      <c r="AC91" s="69" t="str">
        <f>'Verification Form'!AC96</f>
        <v/>
      </c>
      <c r="AD91" s="69" t="str">
        <f>'Verification Form'!AD96</f>
        <v/>
      </c>
      <c r="AE91" s="69" t="str">
        <f>'Verification Form'!AE96</f>
        <v/>
      </c>
    </row>
    <row r="92" spans="1:31">
      <c r="A92" s="58">
        <f>'Verification Form'!A97</f>
        <v>0</v>
      </c>
      <c r="B92" s="58">
        <f>'Verification Form'!B97</f>
        <v>0</v>
      </c>
      <c r="C92" s="59">
        <f>'Verification Form'!C97</f>
        <v>0</v>
      </c>
      <c r="D92" s="59">
        <f>'Verification Form'!D97</f>
        <v>0</v>
      </c>
      <c r="E92" s="60">
        <f>'Verification Form'!E97</f>
        <v>0</v>
      </c>
      <c r="F92" s="61">
        <f>'Verification Form'!F97</f>
        <v>0</v>
      </c>
      <c r="G92" s="61">
        <f>'Verification Form'!G97</f>
        <v>0</v>
      </c>
      <c r="H92" s="61">
        <f>'Verification Form'!H97</f>
        <v>0</v>
      </c>
      <c r="I92" s="61">
        <f>'Verification Form'!I97</f>
        <v>0</v>
      </c>
      <c r="J92" s="61">
        <f>'Verification Form'!J97</f>
        <v>0</v>
      </c>
      <c r="K92" s="62">
        <f>'Verification Form'!K97</f>
        <v>0</v>
      </c>
      <c r="L92" s="61">
        <f>'Verification Form'!L97</f>
        <v>0</v>
      </c>
      <c r="M92" s="61">
        <f>'Verification Form'!M97</f>
        <v>0</v>
      </c>
      <c r="N92" s="63">
        <f>'Verification Form'!N97</f>
        <v>0</v>
      </c>
      <c r="O92" s="64" t="str">
        <f>'Verification Form'!O97</f>
        <v/>
      </c>
      <c r="P92" s="65" t="str">
        <f>'Verification Form'!P97</f>
        <v/>
      </c>
      <c r="Q92" s="65" t="str">
        <f>'Verification Form'!Q97</f>
        <v/>
      </c>
      <c r="R92" s="66" t="str">
        <f>'Verification Form'!R97</f>
        <v/>
      </c>
      <c r="S92" s="66" t="str">
        <f>'Verification Form'!S97</f>
        <v/>
      </c>
      <c r="T92" s="66" t="str">
        <f>'Verification Form'!T97</f>
        <v/>
      </c>
      <c r="U92" s="67" t="str">
        <f>'Verification Form'!U97</f>
        <v/>
      </c>
      <c r="V92" s="68" t="str">
        <f>'Verification Form'!V97</f>
        <v/>
      </c>
      <c r="W92" s="69">
        <f>'Verification Form'!W97</f>
        <v>0</v>
      </c>
      <c r="X92" s="69">
        <f>'Verification Form'!X97</f>
        <v>0</v>
      </c>
      <c r="Y92" s="69">
        <f>'Verification Form'!Y97</f>
        <v>0</v>
      </c>
      <c r="Z92" s="69" t="str">
        <f>'Verification Form'!Z97</f>
        <v/>
      </c>
      <c r="AA92" s="69" t="str">
        <f>'Verification Form'!AA97</f>
        <v/>
      </c>
      <c r="AB92" s="69" t="str">
        <f>'Verification Form'!AB97</f>
        <v/>
      </c>
      <c r="AC92" s="69" t="str">
        <f>'Verification Form'!AC97</f>
        <v/>
      </c>
      <c r="AD92" s="69" t="str">
        <f>'Verification Form'!AD97</f>
        <v/>
      </c>
      <c r="AE92" s="69" t="str">
        <f>'Verification Form'!AE97</f>
        <v/>
      </c>
    </row>
    <row r="93" spans="1:31">
      <c r="A93" s="58">
        <f>'Verification Form'!A98</f>
        <v>0</v>
      </c>
      <c r="B93" s="58">
        <f>'Verification Form'!B98</f>
        <v>0</v>
      </c>
      <c r="C93" s="59">
        <f>'Verification Form'!C98</f>
        <v>0</v>
      </c>
      <c r="D93" s="59">
        <f>'Verification Form'!D98</f>
        <v>0</v>
      </c>
      <c r="E93" s="60">
        <f>'Verification Form'!E98</f>
        <v>0</v>
      </c>
      <c r="F93" s="61">
        <f>'Verification Form'!F98</f>
        <v>0</v>
      </c>
      <c r="G93" s="61">
        <f>'Verification Form'!G98</f>
        <v>0</v>
      </c>
      <c r="H93" s="61">
        <f>'Verification Form'!H98</f>
        <v>0</v>
      </c>
      <c r="I93" s="61">
        <f>'Verification Form'!I98</f>
        <v>0</v>
      </c>
      <c r="J93" s="61">
        <f>'Verification Form'!J98</f>
        <v>0</v>
      </c>
      <c r="K93" s="62">
        <f>'Verification Form'!K98</f>
        <v>0</v>
      </c>
      <c r="L93" s="61">
        <f>'Verification Form'!L98</f>
        <v>0</v>
      </c>
      <c r="M93" s="61">
        <f>'Verification Form'!M98</f>
        <v>0</v>
      </c>
      <c r="N93" s="63">
        <f>'Verification Form'!N98</f>
        <v>0</v>
      </c>
      <c r="O93" s="64" t="str">
        <f>'Verification Form'!O98</f>
        <v/>
      </c>
      <c r="P93" s="65" t="str">
        <f>'Verification Form'!P98</f>
        <v/>
      </c>
      <c r="Q93" s="65" t="str">
        <f>'Verification Form'!Q98</f>
        <v/>
      </c>
      <c r="R93" s="66" t="str">
        <f>'Verification Form'!R98</f>
        <v/>
      </c>
      <c r="S93" s="66" t="str">
        <f>'Verification Form'!S98</f>
        <v/>
      </c>
      <c r="T93" s="66" t="str">
        <f>'Verification Form'!T98</f>
        <v/>
      </c>
      <c r="U93" s="67" t="str">
        <f>'Verification Form'!U98</f>
        <v/>
      </c>
      <c r="V93" s="68" t="str">
        <f>'Verification Form'!V98</f>
        <v/>
      </c>
      <c r="W93" s="69">
        <f>'Verification Form'!W98</f>
        <v>0</v>
      </c>
      <c r="X93" s="69">
        <f>'Verification Form'!X98</f>
        <v>0</v>
      </c>
      <c r="Y93" s="69">
        <f>'Verification Form'!Y98</f>
        <v>0</v>
      </c>
      <c r="Z93" s="69" t="str">
        <f>'Verification Form'!Z98</f>
        <v/>
      </c>
      <c r="AA93" s="69" t="str">
        <f>'Verification Form'!AA98</f>
        <v/>
      </c>
      <c r="AB93" s="69" t="str">
        <f>'Verification Form'!AB98</f>
        <v/>
      </c>
      <c r="AC93" s="69" t="str">
        <f>'Verification Form'!AC98</f>
        <v/>
      </c>
      <c r="AD93" s="69" t="str">
        <f>'Verification Form'!AD98</f>
        <v/>
      </c>
      <c r="AE93" s="69" t="str">
        <f>'Verification Form'!AE98</f>
        <v/>
      </c>
    </row>
    <row r="94" spans="1:31">
      <c r="A94" s="58">
        <f>'Verification Form'!A99</f>
        <v>0</v>
      </c>
      <c r="B94" s="58">
        <f>'Verification Form'!B99</f>
        <v>0</v>
      </c>
      <c r="C94" s="59">
        <f>'Verification Form'!C99</f>
        <v>0</v>
      </c>
      <c r="D94" s="59">
        <f>'Verification Form'!D99</f>
        <v>0</v>
      </c>
      <c r="E94" s="60">
        <f>'Verification Form'!E99</f>
        <v>0</v>
      </c>
      <c r="F94" s="61">
        <f>'Verification Form'!F99</f>
        <v>0</v>
      </c>
      <c r="G94" s="61">
        <f>'Verification Form'!G99</f>
        <v>0</v>
      </c>
      <c r="H94" s="61">
        <f>'Verification Form'!H99</f>
        <v>0</v>
      </c>
      <c r="I94" s="61">
        <f>'Verification Form'!I99</f>
        <v>0</v>
      </c>
      <c r="J94" s="61">
        <f>'Verification Form'!J99</f>
        <v>0</v>
      </c>
      <c r="K94" s="62">
        <f>'Verification Form'!K99</f>
        <v>0</v>
      </c>
      <c r="L94" s="61">
        <f>'Verification Form'!L99</f>
        <v>0</v>
      </c>
      <c r="M94" s="61">
        <f>'Verification Form'!M99</f>
        <v>0</v>
      </c>
      <c r="N94" s="63">
        <f>'Verification Form'!N99</f>
        <v>0</v>
      </c>
      <c r="O94" s="64" t="str">
        <f>'Verification Form'!O99</f>
        <v/>
      </c>
      <c r="P94" s="65" t="str">
        <f>'Verification Form'!P99</f>
        <v/>
      </c>
      <c r="Q94" s="65" t="str">
        <f>'Verification Form'!Q99</f>
        <v/>
      </c>
      <c r="R94" s="66" t="str">
        <f>'Verification Form'!R99</f>
        <v/>
      </c>
      <c r="S94" s="66" t="str">
        <f>'Verification Form'!S99</f>
        <v/>
      </c>
      <c r="T94" s="66" t="str">
        <f>'Verification Form'!T99</f>
        <v/>
      </c>
      <c r="U94" s="67" t="str">
        <f>'Verification Form'!U99</f>
        <v/>
      </c>
      <c r="V94" s="68" t="str">
        <f>'Verification Form'!V99</f>
        <v/>
      </c>
      <c r="W94" s="69">
        <f>'Verification Form'!W99</f>
        <v>0</v>
      </c>
      <c r="X94" s="69">
        <f>'Verification Form'!X99</f>
        <v>0</v>
      </c>
      <c r="Y94" s="69">
        <f>'Verification Form'!Y99</f>
        <v>0</v>
      </c>
      <c r="Z94" s="69" t="str">
        <f>'Verification Form'!Z99</f>
        <v/>
      </c>
      <c r="AA94" s="69" t="str">
        <f>'Verification Form'!AA99</f>
        <v/>
      </c>
      <c r="AB94" s="69" t="str">
        <f>'Verification Form'!AB99</f>
        <v/>
      </c>
      <c r="AC94" s="69" t="str">
        <f>'Verification Form'!AC99</f>
        <v/>
      </c>
      <c r="AD94" s="69" t="str">
        <f>'Verification Form'!AD99</f>
        <v/>
      </c>
      <c r="AE94" s="69" t="str">
        <f>'Verification Form'!AE99</f>
        <v/>
      </c>
    </row>
    <row r="95" spans="1:31">
      <c r="A95" s="58" t="e">
        <f>'Verification Form'!#REF!</f>
        <v>#REF!</v>
      </c>
      <c r="B95" s="58" t="e">
        <f>'Verification Form'!#REF!</f>
        <v>#REF!</v>
      </c>
      <c r="C95" s="59" t="e">
        <f>'Verification Form'!#REF!</f>
        <v>#REF!</v>
      </c>
      <c r="D95" s="59" t="e">
        <f>'Verification Form'!#REF!</f>
        <v>#REF!</v>
      </c>
      <c r="E95" s="60" t="e">
        <f>'Verification Form'!#REF!</f>
        <v>#REF!</v>
      </c>
      <c r="F95" s="61" t="e">
        <f>'Verification Form'!#REF!</f>
        <v>#REF!</v>
      </c>
      <c r="G95" s="61" t="e">
        <f>'Verification Form'!#REF!</f>
        <v>#REF!</v>
      </c>
      <c r="H95" s="61" t="e">
        <f>'Verification Form'!#REF!</f>
        <v>#REF!</v>
      </c>
      <c r="I95" s="61" t="e">
        <f>'Verification Form'!#REF!</f>
        <v>#REF!</v>
      </c>
      <c r="J95" s="61" t="e">
        <f>'Verification Form'!#REF!</f>
        <v>#REF!</v>
      </c>
      <c r="K95" s="62" t="e">
        <f>'Verification Form'!#REF!</f>
        <v>#REF!</v>
      </c>
      <c r="L95" s="61" t="e">
        <f>'Verification Form'!#REF!</f>
        <v>#REF!</v>
      </c>
      <c r="M95" s="61" t="e">
        <f>'Verification Form'!#REF!</f>
        <v>#REF!</v>
      </c>
      <c r="N95" s="63" t="e">
        <f>'Verification Form'!#REF!</f>
        <v>#REF!</v>
      </c>
      <c r="O95" s="64" t="e">
        <f>'Verification Form'!#REF!</f>
        <v>#REF!</v>
      </c>
      <c r="P95" s="65" t="e">
        <f>'Verification Form'!#REF!</f>
        <v>#REF!</v>
      </c>
      <c r="Q95" s="65" t="e">
        <f>'Verification Form'!#REF!</f>
        <v>#REF!</v>
      </c>
      <c r="R95" s="66" t="e">
        <f>'Verification Form'!#REF!</f>
        <v>#REF!</v>
      </c>
      <c r="S95" s="66" t="e">
        <f>'Verification Form'!#REF!</f>
        <v>#REF!</v>
      </c>
      <c r="T95" s="66" t="e">
        <f>'Verification Form'!#REF!</f>
        <v>#REF!</v>
      </c>
      <c r="U95" s="67" t="e">
        <f>'Verification Form'!#REF!</f>
        <v>#REF!</v>
      </c>
      <c r="V95" s="68" t="e">
        <f>'Verification Form'!#REF!</f>
        <v>#REF!</v>
      </c>
      <c r="W95" s="69" t="e">
        <f>'Verification Form'!#REF!</f>
        <v>#REF!</v>
      </c>
      <c r="X95" s="69" t="e">
        <f>'Verification Form'!#REF!</f>
        <v>#REF!</v>
      </c>
      <c r="Y95" s="69" t="e">
        <f>'Verification Form'!#REF!</f>
        <v>#REF!</v>
      </c>
      <c r="Z95" s="69" t="e">
        <f>'Verification Form'!#REF!</f>
        <v>#REF!</v>
      </c>
      <c r="AA95" s="69" t="e">
        <f>'Verification Form'!#REF!</f>
        <v>#REF!</v>
      </c>
      <c r="AB95" s="69" t="e">
        <f>'Verification Form'!#REF!</f>
        <v>#REF!</v>
      </c>
      <c r="AC95" s="69" t="e">
        <f>'Verification Form'!#REF!</f>
        <v>#REF!</v>
      </c>
      <c r="AD95" s="69" t="e">
        <f>'Verification Form'!#REF!</f>
        <v>#REF!</v>
      </c>
      <c r="AE95" s="69" t="e">
        <f>'Verification Form'!#REF!</f>
        <v>#REF!</v>
      </c>
    </row>
    <row r="96" spans="1:31">
      <c r="A96" s="58" t="e">
        <f>'Verification Form'!#REF!</f>
        <v>#REF!</v>
      </c>
      <c r="B96" s="58" t="e">
        <f>'Verification Form'!#REF!</f>
        <v>#REF!</v>
      </c>
      <c r="C96" s="59" t="e">
        <f>'Verification Form'!#REF!</f>
        <v>#REF!</v>
      </c>
      <c r="D96" s="59" t="e">
        <f>'Verification Form'!#REF!</f>
        <v>#REF!</v>
      </c>
      <c r="E96" s="60" t="e">
        <f>'Verification Form'!#REF!</f>
        <v>#REF!</v>
      </c>
      <c r="F96" s="61" t="e">
        <f>'Verification Form'!#REF!</f>
        <v>#REF!</v>
      </c>
      <c r="G96" s="61" t="e">
        <f>'Verification Form'!#REF!</f>
        <v>#REF!</v>
      </c>
      <c r="H96" s="61" t="e">
        <f>'Verification Form'!#REF!</f>
        <v>#REF!</v>
      </c>
      <c r="I96" s="61" t="e">
        <f>'Verification Form'!#REF!</f>
        <v>#REF!</v>
      </c>
      <c r="J96" s="61" t="e">
        <f>'Verification Form'!#REF!</f>
        <v>#REF!</v>
      </c>
      <c r="K96" s="62" t="e">
        <f>'Verification Form'!#REF!</f>
        <v>#REF!</v>
      </c>
      <c r="L96" s="61" t="e">
        <f>'Verification Form'!#REF!</f>
        <v>#REF!</v>
      </c>
      <c r="M96" s="61" t="e">
        <f>'Verification Form'!#REF!</f>
        <v>#REF!</v>
      </c>
      <c r="N96" s="63" t="e">
        <f>'Verification Form'!#REF!</f>
        <v>#REF!</v>
      </c>
      <c r="O96" s="64" t="e">
        <f>'Verification Form'!#REF!</f>
        <v>#REF!</v>
      </c>
      <c r="P96" s="65" t="e">
        <f>'Verification Form'!#REF!</f>
        <v>#REF!</v>
      </c>
      <c r="Q96" s="65" t="e">
        <f>'Verification Form'!#REF!</f>
        <v>#REF!</v>
      </c>
      <c r="R96" s="66" t="e">
        <f>'Verification Form'!#REF!</f>
        <v>#REF!</v>
      </c>
      <c r="S96" s="66" t="e">
        <f>'Verification Form'!#REF!</f>
        <v>#REF!</v>
      </c>
      <c r="T96" s="66" t="e">
        <f>'Verification Form'!#REF!</f>
        <v>#REF!</v>
      </c>
      <c r="U96" s="67" t="e">
        <f>'Verification Form'!#REF!</f>
        <v>#REF!</v>
      </c>
      <c r="V96" s="68" t="e">
        <f>'Verification Form'!#REF!</f>
        <v>#REF!</v>
      </c>
      <c r="W96" s="69" t="e">
        <f>'Verification Form'!#REF!</f>
        <v>#REF!</v>
      </c>
      <c r="X96" s="69" t="e">
        <f>'Verification Form'!#REF!</f>
        <v>#REF!</v>
      </c>
      <c r="Y96" s="69" t="e">
        <f>'Verification Form'!#REF!</f>
        <v>#REF!</v>
      </c>
      <c r="Z96" s="69" t="e">
        <f>'Verification Form'!#REF!</f>
        <v>#REF!</v>
      </c>
      <c r="AA96" s="69" t="e">
        <f>'Verification Form'!#REF!</f>
        <v>#REF!</v>
      </c>
      <c r="AB96" s="69" t="e">
        <f>'Verification Form'!#REF!</f>
        <v>#REF!</v>
      </c>
      <c r="AC96" s="69" t="e">
        <f>'Verification Form'!#REF!</f>
        <v>#REF!</v>
      </c>
      <c r="AD96" s="69" t="e">
        <f>'Verification Form'!#REF!</f>
        <v>#REF!</v>
      </c>
      <c r="AE96" s="69" t="e">
        <f>'Verification Form'!#REF!</f>
        <v>#REF!</v>
      </c>
    </row>
    <row r="97" spans="1:31">
      <c r="A97" s="58" t="e">
        <f>'Verification Form'!#REF!</f>
        <v>#REF!</v>
      </c>
      <c r="B97" s="58" t="e">
        <f>'Verification Form'!#REF!</f>
        <v>#REF!</v>
      </c>
      <c r="C97" s="59" t="e">
        <f>'Verification Form'!#REF!</f>
        <v>#REF!</v>
      </c>
      <c r="D97" s="59" t="e">
        <f>'Verification Form'!#REF!</f>
        <v>#REF!</v>
      </c>
      <c r="E97" s="60" t="e">
        <f>'Verification Form'!#REF!</f>
        <v>#REF!</v>
      </c>
      <c r="F97" s="61" t="e">
        <f>'Verification Form'!#REF!</f>
        <v>#REF!</v>
      </c>
      <c r="G97" s="61" t="e">
        <f>'Verification Form'!#REF!</f>
        <v>#REF!</v>
      </c>
      <c r="H97" s="61" t="e">
        <f>'Verification Form'!#REF!</f>
        <v>#REF!</v>
      </c>
      <c r="I97" s="61" t="e">
        <f>'Verification Form'!#REF!</f>
        <v>#REF!</v>
      </c>
      <c r="J97" s="61" t="e">
        <f>'Verification Form'!#REF!</f>
        <v>#REF!</v>
      </c>
      <c r="K97" s="62" t="e">
        <f>'Verification Form'!#REF!</f>
        <v>#REF!</v>
      </c>
      <c r="L97" s="61" t="e">
        <f>'Verification Form'!#REF!</f>
        <v>#REF!</v>
      </c>
      <c r="M97" s="61" t="e">
        <f>'Verification Form'!#REF!</f>
        <v>#REF!</v>
      </c>
      <c r="N97" s="63" t="e">
        <f>'Verification Form'!#REF!</f>
        <v>#REF!</v>
      </c>
      <c r="O97" s="64" t="e">
        <f>'Verification Form'!#REF!</f>
        <v>#REF!</v>
      </c>
      <c r="P97" s="65" t="e">
        <f>'Verification Form'!#REF!</f>
        <v>#REF!</v>
      </c>
      <c r="Q97" s="65" t="e">
        <f>'Verification Form'!#REF!</f>
        <v>#REF!</v>
      </c>
      <c r="R97" s="66" t="e">
        <f>'Verification Form'!#REF!</f>
        <v>#REF!</v>
      </c>
      <c r="S97" s="66" t="e">
        <f>'Verification Form'!#REF!</f>
        <v>#REF!</v>
      </c>
      <c r="T97" s="66" t="e">
        <f>'Verification Form'!#REF!</f>
        <v>#REF!</v>
      </c>
      <c r="U97" s="67" t="e">
        <f>'Verification Form'!#REF!</f>
        <v>#REF!</v>
      </c>
      <c r="V97" s="68" t="e">
        <f>'Verification Form'!#REF!</f>
        <v>#REF!</v>
      </c>
      <c r="W97" s="69" t="e">
        <f>'Verification Form'!#REF!</f>
        <v>#REF!</v>
      </c>
      <c r="X97" s="69" t="e">
        <f>'Verification Form'!#REF!</f>
        <v>#REF!</v>
      </c>
      <c r="Y97" s="69" t="e">
        <f>'Verification Form'!#REF!</f>
        <v>#REF!</v>
      </c>
      <c r="Z97" s="69" t="e">
        <f>'Verification Form'!#REF!</f>
        <v>#REF!</v>
      </c>
      <c r="AA97" s="69" t="e">
        <f>'Verification Form'!#REF!</f>
        <v>#REF!</v>
      </c>
      <c r="AB97" s="69" t="e">
        <f>'Verification Form'!#REF!</f>
        <v>#REF!</v>
      </c>
      <c r="AC97" s="69" t="e">
        <f>'Verification Form'!#REF!</f>
        <v>#REF!</v>
      </c>
      <c r="AD97" s="69" t="e">
        <f>'Verification Form'!#REF!</f>
        <v>#REF!</v>
      </c>
      <c r="AE97" s="69" t="e">
        <f>'Verification Form'!#REF!</f>
        <v>#REF!</v>
      </c>
    </row>
    <row r="98" spans="1:31">
      <c r="A98" s="58" t="e">
        <f>'Verification Form'!#REF!</f>
        <v>#REF!</v>
      </c>
      <c r="B98" s="58" t="e">
        <f>'Verification Form'!#REF!</f>
        <v>#REF!</v>
      </c>
      <c r="C98" s="59" t="e">
        <f>'Verification Form'!#REF!</f>
        <v>#REF!</v>
      </c>
      <c r="D98" s="59" t="e">
        <f>'Verification Form'!#REF!</f>
        <v>#REF!</v>
      </c>
      <c r="E98" s="60" t="e">
        <f>'Verification Form'!#REF!</f>
        <v>#REF!</v>
      </c>
      <c r="F98" s="61" t="e">
        <f>'Verification Form'!#REF!</f>
        <v>#REF!</v>
      </c>
      <c r="G98" s="61" t="e">
        <f>'Verification Form'!#REF!</f>
        <v>#REF!</v>
      </c>
      <c r="H98" s="61" t="e">
        <f>'Verification Form'!#REF!</f>
        <v>#REF!</v>
      </c>
      <c r="I98" s="61" t="e">
        <f>'Verification Form'!#REF!</f>
        <v>#REF!</v>
      </c>
      <c r="J98" s="61" t="e">
        <f>'Verification Form'!#REF!</f>
        <v>#REF!</v>
      </c>
      <c r="K98" s="62" t="e">
        <f>'Verification Form'!#REF!</f>
        <v>#REF!</v>
      </c>
      <c r="L98" s="61" t="e">
        <f>'Verification Form'!#REF!</f>
        <v>#REF!</v>
      </c>
      <c r="M98" s="61" t="e">
        <f>'Verification Form'!#REF!</f>
        <v>#REF!</v>
      </c>
      <c r="N98" s="63" t="e">
        <f>'Verification Form'!#REF!</f>
        <v>#REF!</v>
      </c>
      <c r="O98" s="64" t="e">
        <f>'Verification Form'!#REF!</f>
        <v>#REF!</v>
      </c>
      <c r="P98" s="65" t="e">
        <f>'Verification Form'!#REF!</f>
        <v>#REF!</v>
      </c>
      <c r="Q98" s="65" t="e">
        <f>'Verification Form'!#REF!</f>
        <v>#REF!</v>
      </c>
      <c r="R98" s="66" t="e">
        <f>'Verification Form'!#REF!</f>
        <v>#REF!</v>
      </c>
      <c r="S98" s="66" t="e">
        <f>'Verification Form'!#REF!</f>
        <v>#REF!</v>
      </c>
      <c r="T98" s="66" t="e">
        <f>'Verification Form'!#REF!</f>
        <v>#REF!</v>
      </c>
      <c r="U98" s="67" t="e">
        <f>'Verification Form'!#REF!</f>
        <v>#REF!</v>
      </c>
      <c r="V98" s="68" t="e">
        <f>'Verification Form'!#REF!</f>
        <v>#REF!</v>
      </c>
      <c r="W98" s="69" t="e">
        <f>'Verification Form'!#REF!</f>
        <v>#REF!</v>
      </c>
      <c r="X98" s="69" t="e">
        <f>'Verification Form'!#REF!</f>
        <v>#REF!</v>
      </c>
      <c r="Y98" s="69" t="e">
        <f>'Verification Form'!#REF!</f>
        <v>#REF!</v>
      </c>
      <c r="Z98" s="69" t="e">
        <f>'Verification Form'!#REF!</f>
        <v>#REF!</v>
      </c>
      <c r="AA98" s="69" t="e">
        <f>'Verification Form'!#REF!</f>
        <v>#REF!</v>
      </c>
      <c r="AB98" s="69" t="e">
        <f>'Verification Form'!#REF!</f>
        <v>#REF!</v>
      </c>
      <c r="AC98" s="69" t="e">
        <f>'Verification Form'!#REF!</f>
        <v>#REF!</v>
      </c>
      <c r="AD98" s="69" t="e">
        <f>'Verification Form'!#REF!</f>
        <v>#REF!</v>
      </c>
      <c r="AE98" s="69" t="e">
        <f>'Verification Form'!#REF!</f>
        <v>#REF!</v>
      </c>
    </row>
    <row r="99" spans="1:31">
      <c r="A99" s="58" t="e">
        <f>'Verification Form'!#REF!</f>
        <v>#REF!</v>
      </c>
      <c r="B99" s="58" t="e">
        <f>'Verification Form'!#REF!</f>
        <v>#REF!</v>
      </c>
      <c r="C99" s="59" t="e">
        <f>'Verification Form'!#REF!</f>
        <v>#REF!</v>
      </c>
      <c r="D99" s="59" t="e">
        <f>'Verification Form'!#REF!</f>
        <v>#REF!</v>
      </c>
      <c r="E99" s="60" t="e">
        <f>'Verification Form'!#REF!</f>
        <v>#REF!</v>
      </c>
      <c r="F99" s="61" t="e">
        <f>'Verification Form'!#REF!</f>
        <v>#REF!</v>
      </c>
      <c r="G99" s="61" t="e">
        <f>'Verification Form'!#REF!</f>
        <v>#REF!</v>
      </c>
      <c r="H99" s="61" t="e">
        <f>'Verification Form'!#REF!</f>
        <v>#REF!</v>
      </c>
      <c r="I99" s="61" t="e">
        <f>'Verification Form'!#REF!</f>
        <v>#REF!</v>
      </c>
      <c r="J99" s="61" t="e">
        <f>'Verification Form'!#REF!</f>
        <v>#REF!</v>
      </c>
      <c r="K99" s="62" t="e">
        <f>'Verification Form'!#REF!</f>
        <v>#REF!</v>
      </c>
      <c r="L99" s="61" t="e">
        <f>'Verification Form'!#REF!</f>
        <v>#REF!</v>
      </c>
      <c r="M99" s="61" t="e">
        <f>'Verification Form'!#REF!</f>
        <v>#REF!</v>
      </c>
      <c r="N99" s="63" t="e">
        <f>'Verification Form'!#REF!</f>
        <v>#REF!</v>
      </c>
      <c r="O99" s="64" t="e">
        <f>'Verification Form'!#REF!</f>
        <v>#REF!</v>
      </c>
      <c r="P99" s="65" t="e">
        <f>'Verification Form'!#REF!</f>
        <v>#REF!</v>
      </c>
      <c r="Q99" s="65" t="e">
        <f>'Verification Form'!#REF!</f>
        <v>#REF!</v>
      </c>
      <c r="R99" s="66" t="e">
        <f>'Verification Form'!#REF!</f>
        <v>#REF!</v>
      </c>
      <c r="S99" s="66" t="e">
        <f>'Verification Form'!#REF!</f>
        <v>#REF!</v>
      </c>
      <c r="T99" s="66" t="e">
        <f>'Verification Form'!#REF!</f>
        <v>#REF!</v>
      </c>
      <c r="U99" s="67" t="e">
        <f>'Verification Form'!#REF!</f>
        <v>#REF!</v>
      </c>
      <c r="V99" s="68" t="e">
        <f>'Verification Form'!#REF!</f>
        <v>#REF!</v>
      </c>
      <c r="W99" s="69" t="e">
        <f>'Verification Form'!#REF!</f>
        <v>#REF!</v>
      </c>
      <c r="X99" s="69" t="e">
        <f>'Verification Form'!#REF!</f>
        <v>#REF!</v>
      </c>
      <c r="Y99" s="69" t="e">
        <f>'Verification Form'!#REF!</f>
        <v>#REF!</v>
      </c>
      <c r="Z99" s="69" t="e">
        <f>'Verification Form'!#REF!</f>
        <v>#REF!</v>
      </c>
      <c r="AA99" s="69" t="e">
        <f>'Verification Form'!#REF!</f>
        <v>#REF!</v>
      </c>
      <c r="AB99" s="69" t="e">
        <f>'Verification Form'!#REF!</f>
        <v>#REF!</v>
      </c>
      <c r="AC99" s="69" t="e">
        <f>'Verification Form'!#REF!</f>
        <v>#REF!</v>
      </c>
      <c r="AD99" s="69" t="e">
        <f>'Verification Form'!#REF!</f>
        <v>#REF!</v>
      </c>
      <c r="AE99" s="69" t="e">
        <f>'Verification Form'!#REF!</f>
        <v>#REF!</v>
      </c>
    </row>
    <row r="100" spans="1:31">
      <c r="A100" s="58" t="e">
        <f>'Verification Form'!#REF!</f>
        <v>#REF!</v>
      </c>
      <c r="B100" s="58" t="e">
        <f>'Verification Form'!#REF!</f>
        <v>#REF!</v>
      </c>
      <c r="C100" s="59" t="e">
        <f>'Verification Form'!#REF!</f>
        <v>#REF!</v>
      </c>
      <c r="D100" s="59" t="e">
        <f>'Verification Form'!#REF!</f>
        <v>#REF!</v>
      </c>
      <c r="E100" s="60" t="e">
        <f>'Verification Form'!#REF!</f>
        <v>#REF!</v>
      </c>
      <c r="F100" s="61" t="e">
        <f>'Verification Form'!#REF!</f>
        <v>#REF!</v>
      </c>
      <c r="G100" s="61" t="e">
        <f>'Verification Form'!#REF!</f>
        <v>#REF!</v>
      </c>
      <c r="H100" s="61" t="e">
        <f>'Verification Form'!#REF!</f>
        <v>#REF!</v>
      </c>
      <c r="I100" s="61" t="e">
        <f>'Verification Form'!#REF!</f>
        <v>#REF!</v>
      </c>
      <c r="J100" s="61" t="e">
        <f>'Verification Form'!#REF!</f>
        <v>#REF!</v>
      </c>
      <c r="K100" s="62" t="e">
        <f>'Verification Form'!#REF!</f>
        <v>#REF!</v>
      </c>
      <c r="L100" s="61" t="e">
        <f>'Verification Form'!#REF!</f>
        <v>#REF!</v>
      </c>
      <c r="M100" s="61" t="e">
        <f>'Verification Form'!#REF!</f>
        <v>#REF!</v>
      </c>
      <c r="N100" s="63" t="e">
        <f>'Verification Form'!#REF!</f>
        <v>#REF!</v>
      </c>
      <c r="O100" s="64" t="e">
        <f>'Verification Form'!#REF!</f>
        <v>#REF!</v>
      </c>
      <c r="P100" s="65" t="e">
        <f>'Verification Form'!#REF!</f>
        <v>#REF!</v>
      </c>
      <c r="Q100" s="65" t="e">
        <f>'Verification Form'!#REF!</f>
        <v>#REF!</v>
      </c>
      <c r="R100" s="66" t="e">
        <f>'Verification Form'!#REF!</f>
        <v>#REF!</v>
      </c>
      <c r="S100" s="66" t="e">
        <f>'Verification Form'!#REF!</f>
        <v>#REF!</v>
      </c>
      <c r="T100" s="66" t="e">
        <f>'Verification Form'!#REF!</f>
        <v>#REF!</v>
      </c>
      <c r="U100" s="67" t="e">
        <f>'Verification Form'!#REF!</f>
        <v>#REF!</v>
      </c>
      <c r="V100" s="68" t="e">
        <f>'Verification Form'!#REF!</f>
        <v>#REF!</v>
      </c>
      <c r="W100" s="69" t="e">
        <f>'Verification Form'!#REF!</f>
        <v>#REF!</v>
      </c>
      <c r="X100" s="69" t="e">
        <f>'Verification Form'!#REF!</f>
        <v>#REF!</v>
      </c>
      <c r="Y100" s="69" t="e">
        <f>'Verification Form'!#REF!</f>
        <v>#REF!</v>
      </c>
      <c r="Z100" s="69" t="e">
        <f>'Verification Form'!#REF!</f>
        <v>#REF!</v>
      </c>
      <c r="AA100" s="69" t="e">
        <f>'Verification Form'!#REF!</f>
        <v>#REF!</v>
      </c>
      <c r="AB100" s="69" t="e">
        <f>'Verification Form'!#REF!</f>
        <v>#REF!</v>
      </c>
      <c r="AC100" s="69" t="e">
        <f>'Verification Form'!#REF!</f>
        <v>#REF!</v>
      </c>
      <c r="AD100" s="69" t="e">
        <f>'Verification Form'!#REF!</f>
        <v>#REF!</v>
      </c>
      <c r="AE100" s="69" t="e">
        <f>'Verification Form'!#REF!</f>
        <v>#REF!</v>
      </c>
    </row>
    <row r="101" spans="1:31">
      <c r="A101" s="58" t="e">
        <f>'Verification Form'!#REF!</f>
        <v>#REF!</v>
      </c>
      <c r="B101" s="58" t="e">
        <f>'Verification Form'!#REF!</f>
        <v>#REF!</v>
      </c>
      <c r="C101" s="59" t="e">
        <f>'Verification Form'!#REF!</f>
        <v>#REF!</v>
      </c>
      <c r="D101" s="59" t="e">
        <f>'Verification Form'!#REF!</f>
        <v>#REF!</v>
      </c>
      <c r="E101" s="60" t="e">
        <f>'Verification Form'!#REF!</f>
        <v>#REF!</v>
      </c>
      <c r="F101" s="61" t="e">
        <f>'Verification Form'!#REF!</f>
        <v>#REF!</v>
      </c>
      <c r="G101" s="61" t="e">
        <f>'Verification Form'!#REF!</f>
        <v>#REF!</v>
      </c>
      <c r="H101" s="61" t="e">
        <f>'Verification Form'!#REF!</f>
        <v>#REF!</v>
      </c>
      <c r="I101" s="61" t="e">
        <f>'Verification Form'!#REF!</f>
        <v>#REF!</v>
      </c>
      <c r="J101" s="61" t="e">
        <f>'Verification Form'!#REF!</f>
        <v>#REF!</v>
      </c>
      <c r="K101" s="62" t="e">
        <f>'Verification Form'!#REF!</f>
        <v>#REF!</v>
      </c>
      <c r="L101" s="61" t="e">
        <f>'Verification Form'!#REF!</f>
        <v>#REF!</v>
      </c>
      <c r="M101" s="61" t="e">
        <f>'Verification Form'!#REF!</f>
        <v>#REF!</v>
      </c>
      <c r="N101" s="63" t="e">
        <f>'Verification Form'!#REF!</f>
        <v>#REF!</v>
      </c>
      <c r="O101" s="64" t="e">
        <f>'Verification Form'!#REF!</f>
        <v>#REF!</v>
      </c>
      <c r="P101" s="65" t="e">
        <f>'Verification Form'!#REF!</f>
        <v>#REF!</v>
      </c>
      <c r="Q101" s="65" t="e">
        <f>'Verification Form'!#REF!</f>
        <v>#REF!</v>
      </c>
      <c r="R101" s="66" t="e">
        <f>'Verification Form'!#REF!</f>
        <v>#REF!</v>
      </c>
      <c r="S101" s="66" t="e">
        <f>'Verification Form'!#REF!</f>
        <v>#REF!</v>
      </c>
      <c r="T101" s="66" t="e">
        <f>'Verification Form'!#REF!</f>
        <v>#REF!</v>
      </c>
      <c r="U101" s="67" t="e">
        <f>'Verification Form'!#REF!</f>
        <v>#REF!</v>
      </c>
      <c r="V101" s="68" t="e">
        <f>'Verification Form'!#REF!</f>
        <v>#REF!</v>
      </c>
      <c r="W101" s="69" t="e">
        <f>'Verification Form'!#REF!</f>
        <v>#REF!</v>
      </c>
      <c r="X101" s="69" t="e">
        <f>'Verification Form'!#REF!</f>
        <v>#REF!</v>
      </c>
      <c r="Y101" s="69" t="e">
        <f>'Verification Form'!#REF!</f>
        <v>#REF!</v>
      </c>
      <c r="Z101" s="69" t="e">
        <f>'Verification Form'!#REF!</f>
        <v>#REF!</v>
      </c>
      <c r="AA101" s="69" t="e">
        <f>'Verification Form'!#REF!</f>
        <v>#REF!</v>
      </c>
      <c r="AB101" s="69" t="e">
        <f>'Verification Form'!#REF!</f>
        <v>#REF!</v>
      </c>
      <c r="AC101" s="69" t="e">
        <f>'Verification Form'!#REF!</f>
        <v>#REF!</v>
      </c>
      <c r="AD101" s="69" t="e">
        <f>'Verification Form'!#REF!</f>
        <v>#REF!</v>
      </c>
      <c r="AE101" s="69" t="e">
        <f>'Verification Form'!#REF!</f>
        <v>#REF!</v>
      </c>
    </row>
    <row r="102" spans="1:31">
      <c r="A102" s="58" t="e">
        <f>'Verification Form'!#REF!</f>
        <v>#REF!</v>
      </c>
      <c r="B102" s="58" t="e">
        <f>'Verification Form'!#REF!</f>
        <v>#REF!</v>
      </c>
      <c r="C102" s="59" t="e">
        <f>'Verification Form'!#REF!</f>
        <v>#REF!</v>
      </c>
      <c r="D102" s="59" t="e">
        <f>'Verification Form'!#REF!</f>
        <v>#REF!</v>
      </c>
      <c r="E102" s="60" t="e">
        <f>'Verification Form'!#REF!</f>
        <v>#REF!</v>
      </c>
      <c r="F102" s="61" t="e">
        <f>'Verification Form'!#REF!</f>
        <v>#REF!</v>
      </c>
      <c r="G102" s="61" t="e">
        <f>'Verification Form'!#REF!</f>
        <v>#REF!</v>
      </c>
      <c r="H102" s="61" t="e">
        <f>'Verification Form'!#REF!</f>
        <v>#REF!</v>
      </c>
      <c r="I102" s="61" t="e">
        <f>'Verification Form'!#REF!</f>
        <v>#REF!</v>
      </c>
      <c r="J102" s="61" t="e">
        <f>'Verification Form'!#REF!</f>
        <v>#REF!</v>
      </c>
      <c r="K102" s="62" t="e">
        <f>'Verification Form'!#REF!</f>
        <v>#REF!</v>
      </c>
      <c r="L102" s="61" t="e">
        <f>'Verification Form'!#REF!</f>
        <v>#REF!</v>
      </c>
      <c r="M102" s="61" t="e">
        <f>'Verification Form'!#REF!</f>
        <v>#REF!</v>
      </c>
      <c r="N102" s="63" t="e">
        <f>'Verification Form'!#REF!</f>
        <v>#REF!</v>
      </c>
      <c r="O102" s="64" t="e">
        <f>'Verification Form'!#REF!</f>
        <v>#REF!</v>
      </c>
      <c r="P102" s="65" t="e">
        <f>'Verification Form'!#REF!</f>
        <v>#REF!</v>
      </c>
      <c r="Q102" s="65" t="e">
        <f>'Verification Form'!#REF!</f>
        <v>#REF!</v>
      </c>
      <c r="R102" s="66" t="e">
        <f>'Verification Form'!#REF!</f>
        <v>#REF!</v>
      </c>
      <c r="S102" s="66" t="e">
        <f>'Verification Form'!#REF!</f>
        <v>#REF!</v>
      </c>
      <c r="T102" s="66" t="e">
        <f>'Verification Form'!#REF!</f>
        <v>#REF!</v>
      </c>
      <c r="U102" s="67" t="e">
        <f>'Verification Form'!#REF!</f>
        <v>#REF!</v>
      </c>
      <c r="V102" s="68" t="e">
        <f>'Verification Form'!#REF!</f>
        <v>#REF!</v>
      </c>
      <c r="W102" s="69" t="e">
        <f>'Verification Form'!#REF!</f>
        <v>#REF!</v>
      </c>
      <c r="X102" s="69" t="e">
        <f>'Verification Form'!#REF!</f>
        <v>#REF!</v>
      </c>
      <c r="Y102" s="69" t="e">
        <f>'Verification Form'!#REF!</f>
        <v>#REF!</v>
      </c>
      <c r="Z102" s="69" t="e">
        <f>'Verification Form'!#REF!</f>
        <v>#REF!</v>
      </c>
      <c r="AA102" s="69" t="e">
        <f>'Verification Form'!#REF!</f>
        <v>#REF!</v>
      </c>
      <c r="AB102" s="69" t="e">
        <f>'Verification Form'!#REF!</f>
        <v>#REF!</v>
      </c>
      <c r="AC102" s="69" t="e">
        <f>'Verification Form'!#REF!</f>
        <v>#REF!</v>
      </c>
      <c r="AD102" s="69" t="e">
        <f>'Verification Form'!#REF!</f>
        <v>#REF!</v>
      </c>
      <c r="AE102" s="69" t="e">
        <f>'Verification Form'!#REF!</f>
        <v>#REF!</v>
      </c>
    </row>
    <row r="103" spans="1:31">
      <c r="A103" s="58" t="e">
        <f>'Verification Form'!#REF!</f>
        <v>#REF!</v>
      </c>
      <c r="B103" s="58" t="e">
        <f>'Verification Form'!#REF!</f>
        <v>#REF!</v>
      </c>
      <c r="C103" s="59" t="e">
        <f>'Verification Form'!#REF!</f>
        <v>#REF!</v>
      </c>
      <c r="D103" s="59" t="e">
        <f>'Verification Form'!#REF!</f>
        <v>#REF!</v>
      </c>
      <c r="E103" s="60" t="e">
        <f>'Verification Form'!#REF!</f>
        <v>#REF!</v>
      </c>
      <c r="F103" s="61" t="e">
        <f>'Verification Form'!#REF!</f>
        <v>#REF!</v>
      </c>
      <c r="G103" s="61" t="e">
        <f>'Verification Form'!#REF!</f>
        <v>#REF!</v>
      </c>
      <c r="H103" s="61" t="e">
        <f>'Verification Form'!#REF!</f>
        <v>#REF!</v>
      </c>
      <c r="I103" s="61" t="e">
        <f>'Verification Form'!#REF!</f>
        <v>#REF!</v>
      </c>
      <c r="J103" s="61" t="e">
        <f>'Verification Form'!#REF!</f>
        <v>#REF!</v>
      </c>
      <c r="K103" s="62" t="e">
        <f>'Verification Form'!#REF!</f>
        <v>#REF!</v>
      </c>
      <c r="L103" s="61" t="e">
        <f>'Verification Form'!#REF!</f>
        <v>#REF!</v>
      </c>
      <c r="M103" s="61" t="e">
        <f>'Verification Form'!#REF!</f>
        <v>#REF!</v>
      </c>
      <c r="N103" s="63" t="e">
        <f>'Verification Form'!#REF!</f>
        <v>#REF!</v>
      </c>
      <c r="O103" s="64" t="e">
        <f>'Verification Form'!#REF!</f>
        <v>#REF!</v>
      </c>
      <c r="P103" s="65" t="e">
        <f>'Verification Form'!#REF!</f>
        <v>#REF!</v>
      </c>
      <c r="Q103" s="65" t="e">
        <f>'Verification Form'!#REF!</f>
        <v>#REF!</v>
      </c>
      <c r="R103" s="66" t="e">
        <f>'Verification Form'!#REF!</f>
        <v>#REF!</v>
      </c>
      <c r="S103" s="66" t="e">
        <f>'Verification Form'!#REF!</f>
        <v>#REF!</v>
      </c>
      <c r="T103" s="66" t="e">
        <f>'Verification Form'!#REF!</f>
        <v>#REF!</v>
      </c>
      <c r="U103" s="67" t="e">
        <f>'Verification Form'!#REF!</f>
        <v>#REF!</v>
      </c>
      <c r="V103" s="68" t="e">
        <f>'Verification Form'!#REF!</f>
        <v>#REF!</v>
      </c>
      <c r="W103" s="69" t="e">
        <f>'Verification Form'!#REF!</f>
        <v>#REF!</v>
      </c>
      <c r="X103" s="69" t="e">
        <f>'Verification Form'!#REF!</f>
        <v>#REF!</v>
      </c>
      <c r="Y103" s="69" t="e">
        <f>'Verification Form'!#REF!</f>
        <v>#REF!</v>
      </c>
      <c r="Z103" s="69" t="e">
        <f>'Verification Form'!#REF!</f>
        <v>#REF!</v>
      </c>
      <c r="AA103" s="69" t="e">
        <f>'Verification Form'!#REF!</f>
        <v>#REF!</v>
      </c>
      <c r="AB103" s="69" t="e">
        <f>'Verification Form'!#REF!</f>
        <v>#REF!</v>
      </c>
      <c r="AC103" s="69" t="e">
        <f>'Verification Form'!#REF!</f>
        <v>#REF!</v>
      </c>
      <c r="AD103" s="69" t="e">
        <f>'Verification Form'!#REF!</f>
        <v>#REF!</v>
      </c>
      <c r="AE103" s="69" t="e">
        <f>'Verification Form'!#REF!</f>
        <v>#REF!</v>
      </c>
    </row>
    <row r="104" spans="1:31">
      <c r="A104" s="58" t="e">
        <f>'Verification Form'!#REF!</f>
        <v>#REF!</v>
      </c>
      <c r="B104" s="58" t="e">
        <f>'Verification Form'!#REF!</f>
        <v>#REF!</v>
      </c>
      <c r="C104" s="59" t="e">
        <f>'Verification Form'!#REF!</f>
        <v>#REF!</v>
      </c>
      <c r="D104" s="59" t="e">
        <f>'Verification Form'!#REF!</f>
        <v>#REF!</v>
      </c>
      <c r="E104" s="60" t="e">
        <f>'Verification Form'!#REF!</f>
        <v>#REF!</v>
      </c>
      <c r="F104" s="61" t="e">
        <f>'Verification Form'!#REF!</f>
        <v>#REF!</v>
      </c>
      <c r="G104" s="61" t="e">
        <f>'Verification Form'!#REF!</f>
        <v>#REF!</v>
      </c>
      <c r="H104" s="61" t="e">
        <f>'Verification Form'!#REF!</f>
        <v>#REF!</v>
      </c>
      <c r="I104" s="61" t="e">
        <f>'Verification Form'!#REF!</f>
        <v>#REF!</v>
      </c>
      <c r="J104" s="61" t="e">
        <f>'Verification Form'!#REF!</f>
        <v>#REF!</v>
      </c>
      <c r="K104" s="62" t="e">
        <f>'Verification Form'!#REF!</f>
        <v>#REF!</v>
      </c>
      <c r="L104" s="61" t="e">
        <f>'Verification Form'!#REF!</f>
        <v>#REF!</v>
      </c>
      <c r="M104" s="61" t="e">
        <f>'Verification Form'!#REF!</f>
        <v>#REF!</v>
      </c>
      <c r="N104" s="63" t="e">
        <f>'Verification Form'!#REF!</f>
        <v>#REF!</v>
      </c>
      <c r="O104" s="64" t="e">
        <f>'Verification Form'!#REF!</f>
        <v>#REF!</v>
      </c>
      <c r="P104" s="65" t="e">
        <f>'Verification Form'!#REF!</f>
        <v>#REF!</v>
      </c>
      <c r="Q104" s="65" t="e">
        <f>'Verification Form'!#REF!</f>
        <v>#REF!</v>
      </c>
      <c r="R104" s="66" t="e">
        <f>'Verification Form'!#REF!</f>
        <v>#REF!</v>
      </c>
      <c r="S104" s="66" t="e">
        <f>'Verification Form'!#REF!</f>
        <v>#REF!</v>
      </c>
      <c r="T104" s="66" t="e">
        <f>'Verification Form'!#REF!</f>
        <v>#REF!</v>
      </c>
      <c r="U104" s="67" t="e">
        <f>'Verification Form'!#REF!</f>
        <v>#REF!</v>
      </c>
      <c r="V104" s="68" t="e">
        <f>'Verification Form'!#REF!</f>
        <v>#REF!</v>
      </c>
      <c r="W104" s="69" t="e">
        <f>'Verification Form'!#REF!</f>
        <v>#REF!</v>
      </c>
      <c r="X104" s="69" t="e">
        <f>'Verification Form'!#REF!</f>
        <v>#REF!</v>
      </c>
      <c r="Y104" s="69" t="e">
        <f>'Verification Form'!#REF!</f>
        <v>#REF!</v>
      </c>
      <c r="Z104" s="69" t="e">
        <f>'Verification Form'!#REF!</f>
        <v>#REF!</v>
      </c>
      <c r="AA104" s="69" t="e">
        <f>'Verification Form'!#REF!</f>
        <v>#REF!</v>
      </c>
      <c r="AB104" s="69" t="e">
        <f>'Verification Form'!#REF!</f>
        <v>#REF!</v>
      </c>
      <c r="AC104" s="69" t="e">
        <f>'Verification Form'!#REF!</f>
        <v>#REF!</v>
      </c>
      <c r="AD104" s="69" t="e">
        <f>'Verification Form'!#REF!</f>
        <v>#REF!</v>
      </c>
      <c r="AE104" s="69" t="e">
        <f>'Verification Form'!#REF!</f>
        <v>#REF!</v>
      </c>
    </row>
    <row r="105" spans="1:31">
      <c r="A105" s="58" t="e">
        <f>'Verification Form'!#REF!</f>
        <v>#REF!</v>
      </c>
      <c r="B105" s="58" t="e">
        <f>'Verification Form'!#REF!</f>
        <v>#REF!</v>
      </c>
      <c r="C105" s="59" t="e">
        <f>'Verification Form'!#REF!</f>
        <v>#REF!</v>
      </c>
      <c r="D105" s="59" t="e">
        <f>'Verification Form'!#REF!</f>
        <v>#REF!</v>
      </c>
      <c r="E105" s="60" t="e">
        <f>'Verification Form'!#REF!</f>
        <v>#REF!</v>
      </c>
      <c r="F105" s="61" t="e">
        <f>'Verification Form'!#REF!</f>
        <v>#REF!</v>
      </c>
      <c r="G105" s="61" t="e">
        <f>'Verification Form'!#REF!</f>
        <v>#REF!</v>
      </c>
      <c r="H105" s="61" t="e">
        <f>'Verification Form'!#REF!</f>
        <v>#REF!</v>
      </c>
      <c r="I105" s="61" t="e">
        <f>'Verification Form'!#REF!</f>
        <v>#REF!</v>
      </c>
      <c r="J105" s="61" t="e">
        <f>'Verification Form'!#REF!</f>
        <v>#REF!</v>
      </c>
      <c r="K105" s="62" t="e">
        <f>'Verification Form'!#REF!</f>
        <v>#REF!</v>
      </c>
      <c r="L105" s="61" t="e">
        <f>'Verification Form'!#REF!</f>
        <v>#REF!</v>
      </c>
      <c r="M105" s="61" t="e">
        <f>'Verification Form'!#REF!</f>
        <v>#REF!</v>
      </c>
      <c r="N105" s="63" t="e">
        <f>'Verification Form'!#REF!</f>
        <v>#REF!</v>
      </c>
      <c r="O105" s="64" t="e">
        <f>'Verification Form'!#REF!</f>
        <v>#REF!</v>
      </c>
      <c r="P105" s="65" t="e">
        <f>'Verification Form'!#REF!</f>
        <v>#REF!</v>
      </c>
      <c r="Q105" s="65" t="e">
        <f>'Verification Form'!#REF!</f>
        <v>#REF!</v>
      </c>
      <c r="R105" s="66" t="e">
        <f>'Verification Form'!#REF!</f>
        <v>#REF!</v>
      </c>
      <c r="S105" s="66" t="e">
        <f>'Verification Form'!#REF!</f>
        <v>#REF!</v>
      </c>
      <c r="T105" s="66" t="e">
        <f>'Verification Form'!#REF!</f>
        <v>#REF!</v>
      </c>
      <c r="U105" s="67" t="e">
        <f>'Verification Form'!#REF!</f>
        <v>#REF!</v>
      </c>
      <c r="V105" s="68" t="e">
        <f>'Verification Form'!#REF!</f>
        <v>#REF!</v>
      </c>
      <c r="W105" s="69" t="e">
        <f>'Verification Form'!#REF!</f>
        <v>#REF!</v>
      </c>
      <c r="X105" s="69" t="e">
        <f>'Verification Form'!#REF!</f>
        <v>#REF!</v>
      </c>
      <c r="Y105" s="69" t="e">
        <f>'Verification Form'!#REF!</f>
        <v>#REF!</v>
      </c>
      <c r="Z105" s="69" t="e">
        <f>'Verification Form'!#REF!</f>
        <v>#REF!</v>
      </c>
      <c r="AA105" s="69" t="e">
        <f>'Verification Form'!#REF!</f>
        <v>#REF!</v>
      </c>
      <c r="AB105" s="69" t="e">
        <f>'Verification Form'!#REF!</f>
        <v>#REF!</v>
      </c>
      <c r="AC105" s="69" t="e">
        <f>'Verification Form'!#REF!</f>
        <v>#REF!</v>
      </c>
      <c r="AD105" s="69" t="e">
        <f>'Verification Form'!#REF!</f>
        <v>#REF!</v>
      </c>
      <c r="AE105" s="69" t="e">
        <f>'Verification Form'!#REF!</f>
        <v>#REF!</v>
      </c>
    </row>
    <row r="106" spans="1:31">
      <c r="A106" s="58" t="e">
        <f>'Verification Form'!#REF!</f>
        <v>#REF!</v>
      </c>
      <c r="B106" s="58" t="e">
        <f>'Verification Form'!#REF!</f>
        <v>#REF!</v>
      </c>
      <c r="C106" s="59" t="e">
        <f>'Verification Form'!#REF!</f>
        <v>#REF!</v>
      </c>
      <c r="D106" s="59" t="e">
        <f>'Verification Form'!#REF!</f>
        <v>#REF!</v>
      </c>
      <c r="E106" s="60" t="e">
        <f>'Verification Form'!#REF!</f>
        <v>#REF!</v>
      </c>
      <c r="F106" s="61" t="e">
        <f>'Verification Form'!#REF!</f>
        <v>#REF!</v>
      </c>
      <c r="G106" s="61" t="e">
        <f>'Verification Form'!#REF!</f>
        <v>#REF!</v>
      </c>
      <c r="H106" s="61" t="e">
        <f>'Verification Form'!#REF!</f>
        <v>#REF!</v>
      </c>
      <c r="I106" s="61" t="e">
        <f>'Verification Form'!#REF!</f>
        <v>#REF!</v>
      </c>
      <c r="J106" s="61" t="e">
        <f>'Verification Form'!#REF!</f>
        <v>#REF!</v>
      </c>
      <c r="K106" s="62" t="e">
        <f>'Verification Form'!#REF!</f>
        <v>#REF!</v>
      </c>
      <c r="L106" s="61" t="e">
        <f>'Verification Form'!#REF!</f>
        <v>#REF!</v>
      </c>
      <c r="M106" s="61" t="e">
        <f>'Verification Form'!#REF!</f>
        <v>#REF!</v>
      </c>
      <c r="N106" s="63" t="e">
        <f>'Verification Form'!#REF!</f>
        <v>#REF!</v>
      </c>
      <c r="O106" s="64" t="e">
        <f>'Verification Form'!#REF!</f>
        <v>#REF!</v>
      </c>
      <c r="P106" s="65" t="e">
        <f>'Verification Form'!#REF!</f>
        <v>#REF!</v>
      </c>
      <c r="Q106" s="65" t="e">
        <f>'Verification Form'!#REF!</f>
        <v>#REF!</v>
      </c>
      <c r="R106" s="66" t="e">
        <f>'Verification Form'!#REF!</f>
        <v>#REF!</v>
      </c>
      <c r="S106" s="66" t="e">
        <f>'Verification Form'!#REF!</f>
        <v>#REF!</v>
      </c>
      <c r="T106" s="66" t="e">
        <f>'Verification Form'!#REF!</f>
        <v>#REF!</v>
      </c>
      <c r="U106" s="67" t="e">
        <f>'Verification Form'!#REF!</f>
        <v>#REF!</v>
      </c>
      <c r="V106" s="68" t="e">
        <f>'Verification Form'!#REF!</f>
        <v>#REF!</v>
      </c>
      <c r="W106" s="69" t="e">
        <f>'Verification Form'!#REF!</f>
        <v>#REF!</v>
      </c>
      <c r="X106" s="69" t="e">
        <f>'Verification Form'!#REF!</f>
        <v>#REF!</v>
      </c>
      <c r="Y106" s="69" t="e">
        <f>'Verification Form'!#REF!</f>
        <v>#REF!</v>
      </c>
      <c r="Z106" s="69" t="e">
        <f>'Verification Form'!#REF!</f>
        <v>#REF!</v>
      </c>
      <c r="AA106" s="69" t="e">
        <f>'Verification Form'!#REF!</f>
        <v>#REF!</v>
      </c>
      <c r="AB106" s="69" t="e">
        <f>'Verification Form'!#REF!</f>
        <v>#REF!</v>
      </c>
      <c r="AC106" s="69" t="e">
        <f>'Verification Form'!#REF!</f>
        <v>#REF!</v>
      </c>
      <c r="AD106" s="69" t="e">
        <f>'Verification Form'!#REF!</f>
        <v>#REF!</v>
      </c>
      <c r="AE106" s="69" t="e">
        <f>'Verification Form'!#REF!</f>
        <v>#REF!</v>
      </c>
    </row>
    <row r="107" spans="1:31">
      <c r="A107" s="58" t="e">
        <f>'Verification Form'!#REF!</f>
        <v>#REF!</v>
      </c>
      <c r="B107" s="58" t="e">
        <f>'Verification Form'!#REF!</f>
        <v>#REF!</v>
      </c>
      <c r="C107" s="59" t="e">
        <f>'Verification Form'!#REF!</f>
        <v>#REF!</v>
      </c>
      <c r="D107" s="59" t="e">
        <f>'Verification Form'!#REF!</f>
        <v>#REF!</v>
      </c>
      <c r="E107" s="60" t="e">
        <f>'Verification Form'!#REF!</f>
        <v>#REF!</v>
      </c>
      <c r="F107" s="61" t="e">
        <f>'Verification Form'!#REF!</f>
        <v>#REF!</v>
      </c>
      <c r="G107" s="61" t="e">
        <f>'Verification Form'!#REF!</f>
        <v>#REF!</v>
      </c>
      <c r="H107" s="61" t="e">
        <f>'Verification Form'!#REF!</f>
        <v>#REF!</v>
      </c>
      <c r="I107" s="61" t="e">
        <f>'Verification Form'!#REF!</f>
        <v>#REF!</v>
      </c>
      <c r="J107" s="61" t="e">
        <f>'Verification Form'!#REF!</f>
        <v>#REF!</v>
      </c>
      <c r="K107" s="62" t="e">
        <f>'Verification Form'!#REF!</f>
        <v>#REF!</v>
      </c>
      <c r="L107" s="61" t="e">
        <f>'Verification Form'!#REF!</f>
        <v>#REF!</v>
      </c>
      <c r="M107" s="61" t="e">
        <f>'Verification Form'!#REF!</f>
        <v>#REF!</v>
      </c>
      <c r="N107" s="63" t="e">
        <f>'Verification Form'!#REF!</f>
        <v>#REF!</v>
      </c>
      <c r="O107" s="64" t="e">
        <f>'Verification Form'!#REF!</f>
        <v>#REF!</v>
      </c>
      <c r="P107" s="65" t="e">
        <f>'Verification Form'!#REF!</f>
        <v>#REF!</v>
      </c>
      <c r="Q107" s="65" t="e">
        <f>'Verification Form'!#REF!</f>
        <v>#REF!</v>
      </c>
      <c r="R107" s="66" t="e">
        <f>'Verification Form'!#REF!</f>
        <v>#REF!</v>
      </c>
      <c r="S107" s="66" t="e">
        <f>'Verification Form'!#REF!</f>
        <v>#REF!</v>
      </c>
      <c r="T107" s="66" t="e">
        <f>'Verification Form'!#REF!</f>
        <v>#REF!</v>
      </c>
      <c r="U107" s="67" t="e">
        <f>'Verification Form'!#REF!</f>
        <v>#REF!</v>
      </c>
      <c r="V107" s="68" t="e">
        <f>'Verification Form'!#REF!</f>
        <v>#REF!</v>
      </c>
      <c r="W107" s="69" t="e">
        <f>'Verification Form'!#REF!</f>
        <v>#REF!</v>
      </c>
      <c r="X107" s="69" t="e">
        <f>'Verification Form'!#REF!</f>
        <v>#REF!</v>
      </c>
      <c r="Y107" s="69" t="e">
        <f>'Verification Form'!#REF!</f>
        <v>#REF!</v>
      </c>
      <c r="Z107" s="69" t="e">
        <f>'Verification Form'!#REF!</f>
        <v>#REF!</v>
      </c>
      <c r="AA107" s="69" t="e">
        <f>'Verification Form'!#REF!</f>
        <v>#REF!</v>
      </c>
      <c r="AB107" s="69" t="e">
        <f>'Verification Form'!#REF!</f>
        <v>#REF!</v>
      </c>
      <c r="AC107" s="69" t="e">
        <f>'Verification Form'!#REF!</f>
        <v>#REF!</v>
      </c>
      <c r="AD107" s="69" t="e">
        <f>'Verification Form'!#REF!</f>
        <v>#REF!</v>
      </c>
      <c r="AE107" s="69" t="e">
        <f>'Verification Form'!#REF!</f>
        <v>#REF!</v>
      </c>
    </row>
    <row r="108" spans="1:31">
      <c r="A108" s="58" t="e">
        <f>'Verification Form'!#REF!</f>
        <v>#REF!</v>
      </c>
      <c r="B108" s="58" t="e">
        <f>'Verification Form'!#REF!</f>
        <v>#REF!</v>
      </c>
      <c r="C108" s="59" t="e">
        <f>'Verification Form'!#REF!</f>
        <v>#REF!</v>
      </c>
      <c r="D108" s="59" t="e">
        <f>'Verification Form'!#REF!</f>
        <v>#REF!</v>
      </c>
      <c r="E108" s="60" t="e">
        <f>'Verification Form'!#REF!</f>
        <v>#REF!</v>
      </c>
      <c r="F108" s="61" t="e">
        <f>'Verification Form'!#REF!</f>
        <v>#REF!</v>
      </c>
      <c r="G108" s="61" t="e">
        <f>'Verification Form'!#REF!</f>
        <v>#REF!</v>
      </c>
      <c r="H108" s="61" t="e">
        <f>'Verification Form'!#REF!</f>
        <v>#REF!</v>
      </c>
      <c r="I108" s="61" t="e">
        <f>'Verification Form'!#REF!</f>
        <v>#REF!</v>
      </c>
      <c r="J108" s="61" t="e">
        <f>'Verification Form'!#REF!</f>
        <v>#REF!</v>
      </c>
      <c r="K108" s="62" t="e">
        <f>'Verification Form'!#REF!</f>
        <v>#REF!</v>
      </c>
      <c r="L108" s="61" t="e">
        <f>'Verification Form'!#REF!</f>
        <v>#REF!</v>
      </c>
      <c r="M108" s="61" t="e">
        <f>'Verification Form'!#REF!</f>
        <v>#REF!</v>
      </c>
      <c r="N108" s="63" t="e">
        <f>'Verification Form'!#REF!</f>
        <v>#REF!</v>
      </c>
      <c r="O108" s="64" t="e">
        <f>'Verification Form'!#REF!</f>
        <v>#REF!</v>
      </c>
      <c r="P108" s="65" t="e">
        <f>'Verification Form'!#REF!</f>
        <v>#REF!</v>
      </c>
      <c r="Q108" s="65" t="e">
        <f>'Verification Form'!#REF!</f>
        <v>#REF!</v>
      </c>
      <c r="R108" s="66" t="e">
        <f>'Verification Form'!#REF!</f>
        <v>#REF!</v>
      </c>
      <c r="S108" s="66" t="e">
        <f>'Verification Form'!#REF!</f>
        <v>#REF!</v>
      </c>
      <c r="T108" s="66" t="e">
        <f>'Verification Form'!#REF!</f>
        <v>#REF!</v>
      </c>
      <c r="U108" s="67" t="e">
        <f>'Verification Form'!#REF!</f>
        <v>#REF!</v>
      </c>
      <c r="V108" s="68" t="e">
        <f>'Verification Form'!#REF!</f>
        <v>#REF!</v>
      </c>
      <c r="W108" s="69" t="e">
        <f>'Verification Form'!#REF!</f>
        <v>#REF!</v>
      </c>
      <c r="X108" s="69" t="e">
        <f>'Verification Form'!#REF!</f>
        <v>#REF!</v>
      </c>
      <c r="Y108" s="69" t="e">
        <f>'Verification Form'!#REF!</f>
        <v>#REF!</v>
      </c>
      <c r="Z108" s="69" t="e">
        <f>'Verification Form'!#REF!</f>
        <v>#REF!</v>
      </c>
      <c r="AA108" s="69" t="e">
        <f>'Verification Form'!#REF!</f>
        <v>#REF!</v>
      </c>
      <c r="AB108" s="69" t="e">
        <f>'Verification Form'!#REF!</f>
        <v>#REF!</v>
      </c>
      <c r="AC108" s="69" t="e">
        <f>'Verification Form'!#REF!</f>
        <v>#REF!</v>
      </c>
      <c r="AD108" s="69" t="e">
        <f>'Verification Form'!#REF!</f>
        <v>#REF!</v>
      </c>
      <c r="AE108" s="69" t="e">
        <f>'Verification Form'!#REF!</f>
        <v>#REF!</v>
      </c>
    </row>
    <row r="109" spans="1:31">
      <c r="A109" s="58" t="e">
        <f>'Verification Form'!#REF!</f>
        <v>#REF!</v>
      </c>
      <c r="B109" s="58" t="e">
        <f>'Verification Form'!#REF!</f>
        <v>#REF!</v>
      </c>
      <c r="C109" s="59" t="e">
        <f>'Verification Form'!#REF!</f>
        <v>#REF!</v>
      </c>
      <c r="D109" s="59" t="e">
        <f>'Verification Form'!#REF!</f>
        <v>#REF!</v>
      </c>
      <c r="E109" s="60" t="e">
        <f>'Verification Form'!#REF!</f>
        <v>#REF!</v>
      </c>
      <c r="F109" s="61" t="e">
        <f>'Verification Form'!#REF!</f>
        <v>#REF!</v>
      </c>
      <c r="G109" s="61" t="e">
        <f>'Verification Form'!#REF!</f>
        <v>#REF!</v>
      </c>
      <c r="H109" s="61" t="e">
        <f>'Verification Form'!#REF!</f>
        <v>#REF!</v>
      </c>
      <c r="I109" s="61" t="e">
        <f>'Verification Form'!#REF!</f>
        <v>#REF!</v>
      </c>
      <c r="J109" s="61" t="e">
        <f>'Verification Form'!#REF!</f>
        <v>#REF!</v>
      </c>
      <c r="K109" s="62" t="e">
        <f>'Verification Form'!#REF!</f>
        <v>#REF!</v>
      </c>
      <c r="L109" s="61" t="e">
        <f>'Verification Form'!#REF!</f>
        <v>#REF!</v>
      </c>
      <c r="M109" s="61" t="e">
        <f>'Verification Form'!#REF!</f>
        <v>#REF!</v>
      </c>
      <c r="N109" s="63" t="e">
        <f>'Verification Form'!#REF!</f>
        <v>#REF!</v>
      </c>
      <c r="O109" s="64" t="e">
        <f>'Verification Form'!#REF!</f>
        <v>#REF!</v>
      </c>
      <c r="P109" s="65" t="e">
        <f>'Verification Form'!#REF!</f>
        <v>#REF!</v>
      </c>
      <c r="Q109" s="65" t="e">
        <f>'Verification Form'!#REF!</f>
        <v>#REF!</v>
      </c>
      <c r="R109" s="66" t="e">
        <f>'Verification Form'!#REF!</f>
        <v>#REF!</v>
      </c>
      <c r="S109" s="66" t="e">
        <f>'Verification Form'!#REF!</f>
        <v>#REF!</v>
      </c>
      <c r="T109" s="66" t="e">
        <f>'Verification Form'!#REF!</f>
        <v>#REF!</v>
      </c>
      <c r="U109" s="67" t="e">
        <f>'Verification Form'!#REF!</f>
        <v>#REF!</v>
      </c>
      <c r="V109" s="68" t="e">
        <f>'Verification Form'!#REF!</f>
        <v>#REF!</v>
      </c>
      <c r="W109" s="69" t="e">
        <f>'Verification Form'!#REF!</f>
        <v>#REF!</v>
      </c>
      <c r="X109" s="69" t="e">
        <f>'Verification Form'!#REF!</f>
        <v>#REF!</v>
      </c>
      <c r="Y109" s="69" t="e">
        <f>'Verification Form'!#REF!</f>
        <v>#REF!</v>
      </c>
      <c r="Z109" s="69" t="e">
        <f>'Verification Form'!#REF!</f>
        <v>#REF!</v>
      </c>
      <c r="AA109" s="69" t="e">
        <f>'Verification Form'!#REF!</f>
        <v>#REF!</v>
      </c>
      <c r="AB109" s="69" t="e">
        <f>'Verification Form'!#REF!</f>
        <v>#REF!</v>
      </c>
      <c r="AC109" s="69" t="e">
        <f>'Verification Form'!#REF!</f>
        <v>#REF!</v>
      </c>
      <c r="AD109" s="69" t="e">
        <f>'Verification Form'!#REF!</f>
        <v>#REF!</v>
      </c>
      <c r="AE109" s="69" t="e">
        <f>'Verification Form'!#REF!</f>
        <v>#REF!</v>
      </c>
    </row>
    <row r="110" spans="1:31">
      <c r="A110" s="58" t="e">
        <f>'Verification Form'!#REF!</f>
        <v>#REF!</v>
      </c>
      <c r="B110" s="58" t="e">
        <f>'Verification Form'!#REF!</f>
        <v>#REF!</v>
      </c>
      <c r="C110" s="59" t="e">
        <f>'Verification Form'!#REF!</f>
        <v>#REF!</v>
      </c>
      <c r="D110" s="59" t="e">
        <f>'Verification Form'!#REF!</f>
        <v>#REF!</v>
      </c>
      <c r="E110" s="60" t="e">
        <f>'Verification Form'!#REF!</f>
        <v>#REF!</v>
      </c>
      <c r="F110" s="61" t="e">
        <f>'Verification Form'!#REF!</f>
        <v>#REF!</v>
      </c>
      <c r="G110" s="61" t="e">
        <f>'Verification Form'!#REF!</f>
        <v>#REF!</v>
      </c>
      <c r="H110" s="61" t="e">
        <f>'Verification Form'!#REF!</f>
        <v>#REF!</v>
      </c>
      <c r="I110" s="61" t="e">
        <f>'Verification Form'!#REF!</f>
        <v>#REF!</v>
      </c>
      <c r="J110" s="61" t="e">
        <f>'Verification Form'!#REF!</f>
        <v>#REF!</v>
      </c>
      <c r="K110" s="62" t="e">
        <f>'Verification Form'!#REF!</f>
        <v>#REF!</v>
      </c>
      <c r="L110" s="61" t="e">
        <f>'Verification Form'!#REF!</f>
        <v>#REF!</v>
      </c>
      <c r="M110" s="61" t="e">
        <f>'Verification Form'!#REF!</f>
        <v>#REF!</v>
      </c>
      <c r="N110" s="63" t="e">
        <f>'Verification Form'!#REF!</f>
        <v>#REF!</v>
      </c>
      <c r="O110" s="64" t="e">
        <f>'Verification Form'!#REF!</f>
        <v>#REF!</v>
      </c>
      <c r="P110" s="65" t="e">
        <f>'Verification Form'!#REF!</f>
        <v>#REF!</v>
      </c>
      <c r="Q110" s="65" t="e">
        <f>'Verification Form'!#REF!</f>
        <v>#REF!</v>
      </c>
      <c r="R110" s="66" t="e">
        <f>'Verification Form'!#REF!</f>
        <v>#REF!</v>
      </c>
      <c r="S110" s="66" t="e">
        <f>'Verification Form'!#REF!</f>
        <v>#REF!</v>
      </c>
      <c r="T110" s="66" t="e">
        <f>'Verification Form'!#REF!</f>
        <v>#REF!</v>
      </c>
      <c r="U110" s="67" t="e">
        <f>'Verification Form'!#REF!</f>
        <v>#REF!</v>
      </c>
      <c r="V110" s="68" t="e">
        <f>'Verification Form'!#REF!</f>
        <v>#REF!</v>
      </c>
      <c r="W110" s="69" t="e">
        <f>'Verification Form'!#REF!</f>
        <v>#REF!</v>
      </c>
      <c r="X110" s="69" t="e">
        <f>'Verification Form'!#REF!</f>
        <v>#REF!</v>
      </c>
      <c r="Y110" s="69" t="e">
        <f>'Verification Form'!#REF!</f>
        <v>#REF!</v>
      </c>
      <c r="Z110" s="69" t="e">
        <f>'Verification Form'!#REF!</f>
        <v>#REF!</v>
      </c>
      <c r="AA110" s="69" t="e">
        <f>'Verification Form'!#REF!</f>
        <v>#REF!</v>
      </c>
      <c r="AB110" s="69" t="e">
        <f>'Verification Form'!#REF!</f>
        <v>#REF!</v>
      </c>
      <c r="AC110" s="69" t="e">
        <f>'Verification Form'!#REF!</f>
        <v>#REF!</v>
      </c>
      <c r="AD110" s="69" t="e">
        <f>'Verification Form'!#REF!</f>
        <v>#REF!</v>
      </c>
      <c r="AE110" s="69" t="e">
        <f>'Verification Form'!#REF!</f>
        <v>#REF!</v>
      </c>
    </row>
    <row r="111" spans="1:31">
      <c r="A111" s="58" t="e">
        <f>'Verification Form'!#REF!</f>
        <v>#REF!</v>
      </c>
      <c r="B111" s="58" t="e">
        <f>'Verification Form'!#REF!</f>
        <v>#REF!</v>
      </c>
      <c r="C111" s="59" t="e">
        <f>'Verification Form'!#REF!</f>
        <v>#REF!</v>
      </c>
      <c r="D111" s="59" t="e">
        <f>'Verification Form'!#REF!</f>
        <v>#REF!</v>
      </c>
      <c r="E111" s="60" t="e">
        <f>'Verification Form'!#REF!</f>
        <v>#REF!</v>
      </c>
      <c r="F111" s="61" t="e">
        <f>'Verification Form'!#REF!</f>
        <v>#REF!</v>
      </c>
      <c r="G111" s="61" t="e">
        <f>'Verification Form'!#REF!</f>
        <v>#REF!</v>
      </c>
      <c r="H111" s="61" t="e">
        <f>'Verification Form'!#REF!</f>
        <v>#REF!</v>
      </c>
      <c r="I111" s="61" t="e">
        <f>'Verification Form'!#REF!</f>
        <v>#REF!</v>
      </c>
      <c r="J111" s="61" t="e">
        <f>'Verification Form'!#REF!</f>
        <v>#REF!</v>
      </c>
      <c r="K111" s="62" t="e">
        <f>'Verification Form'!#REF!</f>
        <v>#REF!</v>
      </c>
      <c r="L111" s="61" t="e">
        <f>'Verification Form'!#REF!</f>
        <v>#REF!</v>
      </c>
      <c r="M111" s="61" t="e">
        <f>'Verification Form'!#REF!</f>
        <v>#REF!</v>
      </c>
      <c r="N111" s="63" t="e">
        <f>'Verification Form'!#REF!</f>
        <v>#REF!</v>
      </c>
      <c r="O111" s="64" t="e">
        <f>'Verification Form'!#REF!</f>
        <v>#REF!</v>
      </c>
      <c r="P111" s="65" t="e">
        <f>'Verification Form'!#REF!</f>
        <v>#REF!</v>
      </c>
      <c r="Q111" s="65" t="e">
        <f>'Verification Form'!#REF!</f>
        <v>#REF!</v>
      </c>
      <c r="R111" s="66" t="e">
        <f>'Verification Form'!#REF!</f>
        <v>#REF!</v>
      </c>
      <c r="S111" s="66" t="e">
        <f>'Verification Form'!#REF!</f>
        <v>#REF!</v>
      </c>
      <c r="T111" s="66" t="e">
        <f>'Verification Form'!#REF!</f>
        <v>#REF!</v>
      </c>
      <c r="U111" s="67" t="e">
        <f>'Verification Form'!#REF!</f>
        <v>#REF!</v>
      </c>
      <c r="V111" s="68" t="e">
        <f>'Verification Form'!#REF!</f>
        <v>#REF!</v>
      </c>
      <c r="W111" s="69" t="e">
        <f>'Verification Form'!#REF!</f>
        <v>#REF!</v>
      </c>
      <c r="X111" s="69" t="e">
        <f>'Verification Form'!#REF!</f>
        <v>#REF!</v>
      </c>
      <c r="Y111" s="69" t="e">
        <f>'Verification Form'!#REF!</f>
        <v>#REF!</v>
      </c>
      <c r="Z111" s="69" t="e">
        <f>'Verification Form'!#REF!</f>
        <v>#REF!</v>
      </c>
      <c r="AA111" s="69" t="e">
        <f>'Verification Form'!#REF!</f>
        <v>#REF!</v>
      </c>
      <c r="AB111" s="69" t="e">
        <f>'Verification Form'!#REF!</f>
        <v>#REF!</v>
      </c>
      <c r="AC111" s="69" t="e">
        <f>'Verification Form'!#REF!</f>
        <v>#REF!</v>
      </c>
      <c r="AD111" s="69" t="e">
        <f>'Verification Form'!#REF!</f>
        <v>#REF!</v>
      </c>
      <c r="AE111" s="69" t="e">
        <f>'Verification Form'!#REF!</f>
        <v>#REF!</v>
      </c>
    </row>
    <row r="112" spans="1:31">
      <c r="A112" s="58" t="e">
        <f>'Verification Form'!#REF!</f>
        <v>#REF!</v>
      </c>
      <c r="B112" s="58" t="e">
        <f>'Verification Form'!#REF!</f>
        <v>#REF!</v>
      </c>
      <c r="C112" s="59" t="e">
        <f>'Verification Form'!#REF!</f>
        <v>#REF!</v>
      </c>
      <c r="D112" s="59" t="e">
        <f>'Verification Form'!#REF!</f>
        <v>#REF!</v>
      </c>
      <c r="E112" s="60" t="e">
        <f>'Verification Form'!#REF!</f>
        <v>#REF!</v>
      </c>
      <c r="F112" s="61" t="e">
        <f>'Verification Form'!#REF!</f>
        <v>#REF!</v>
      </c>
      <c r="G112" s="61" t="e">
        <f>'Verification Form'!#REF!</f>
        <v>#REF!</v>
      </c>
      <c r="H112" s="61" t="e">
        <f>'Verification Form'!#REF!</f>
        <v>#REF!</v>
      </c>
      <c r="I112" s="61" t="e">
        <f>'Verification Form'!#REF!</f>
        <v>#REF!</v>
      </c>
      <c r="J112" s="61" t="e">
        <f>'Verification Form'!#REF!</f>
        <v>#REF!</v>
      </c>
      <c r="K112" s="62" t="e">
        <f>'Verification Form'!#REF!</f>
        <v>#REF!</v>
      </c>
      <c r="L112" s="61" t="e">
        <f>'Verification Form'!#REF!</f>
        <v>#REF!</v>
      </c>
      <c r="M112" s="61" t="e">
        <f>'Verification Form'!#REF!</f>
        <v>#REF!</v>
      </c>
      <c r="N112" s="63" t="e">
        <f>'Verification Form'!#REF!</f>
        <v>#REF!</v>
      </c>
      <c r="O112" s="64" t="e">
        <f>'Verification Form'!#REF!</f>
        <v>#REF!</v>
      </c>
      <c r="P112" s="65" t="e">
        <f>'Verification Form'!#REF!</f>
        <v>#REF!</v>
      </c>
      <c r="Q112" s="65" t="e">
        <f>'Verification Form'!#REF!</f>
        <v>#REF!</v>
      </c>
      <c r="R112" s="66" t="e">
        <f>'Verification Form'!#REF!</f>
        <v>#REF!</v>
      </c>
      <c r="S112" s="66" t="e">
        <f>'Verification Form'!#REF!</f>
        <v>#REF!</v>
      </c>
      <c r="T112" s="66" t="e">
        <f>'Verification Form'!#REF!</f>
        <v>#REF!</v>
      </c>
      <c r="U112" s="67" t="e">
        <f>'Verification Form'!#REF!</f>
        <v>#REF!</v>
      </c>
      <c r="V112" s="68" t="e">
        <f>'Verification Form'!#REF!</f>
        <v>#REF!</v>
      </c>
      <c r="W112" s="69" t="e">
        <f>'Verification Form'!#REF!</f>
        <v>#REF!</v>
      </c>
      <c r="X112" s="69" t="e">
        <f>'Verification Form'!#REF!</f>
        <v>#REF!</v>
      </c>
      <c r="Y112" s="69" t="e">
        <f>'Verification Form'!#REF!</f>
        <v>#REF!</v>
      </c>
      <c r="Z112" s="69" t="e">
        <f>'Verification Form'!#REF!</f>
        <v>#REF!</v>
      </c>
      <c r="AA112" s="69" t="e">
        <f>'Verification Form'!#REF!</f>
        <v>#REF!</v>
      </c>
      <c r="AB112" s="69" t="e">
        <f>'Verification Form'!#REF!</f>
        <v>#REF!</v>
      </c>
      <c r="AC112" s="69" t="e">
        <f>'Verification Form'!#REF!</f>
        <v>#REF!</v>
      </c>
      <c r="AD112" s="69" t="e">
        <f>'Verification Form'!#REF!</f>
        <v>#REF!</v>
      </c>
      <c r="AE112" s="69" t="e">
        <f>'Verification Form'!#REF!</f>
        <v>#REF!</v>
      </c>
    </row>
    <row r="113" spans="1:31">
      <c r="A113" s="58" t="e">
        <f>'Verification Form'!#REF!</f>
        <v>#REF!</v>
      </c>
      <c r="B113" s="58" t="e">
        <f>'Verification Form'!#REF!</f>
        <v>#REF!</v>
      </c>
      <c r="C113" s="59" t="e">
        <f>'Verification Form'!#REF!</f>
        <v>#REF!</v>
      </c>
      <c r="D113" s="59" t="e">
        <f>'Verification Form'!#REF!</f>
        <v>#REF!</v>
      </c>
      <c r="E113" s="60" t="e">
        <f>'Verification Form'!#REF!</f>
        <v>#REF!</v>
      </c>
      <c r="F113" s="61" t="e">
        <f>'Verification Form'!#REF!</f>
        <v>#REF!</v>
      </c>
      <c r="G113" s="61" t="e">
        <f>'Verification Form'!#REF!</f>
        <v>#REF!</v>
      </c>
      <c r="H113" s="61" t="e">
        <f>'Verification Form'!#REF!</f>
        <v>#REF!</v>
      </c>
      <c r="I113" s="61" t="e">
        <f>'Verification Form'!#REF!</f>
        <v>#REF!</v>
      </c>
      <c r="J113" s="61" t="e">
        <f>'Verification Form'!#REF!</f>
        <v>#REF!</v>
      </c>
      <c r="K113" s="62" t="e">
        <f>'Verification Form'!#REF!</f>
        <v>#REF!</v>
      </c>
      <c r="L113" s="61" t="e">
        <f>'Verification Form'!#REF!</f>
        <v>#REF!</v>
      </c>
      <c r="M113" s="61" t="e">
        <f>'Verification Form'!#REF!</f>
        <v>#REF!</v>
      </c>
      <c r="N113" s="63" t="e">
        <f>'Verification Form'!#REF!</f>
        <v>#REF!</v>
      </c>
      <c r="O113" s="64" t="e">
        <f>'Verification Form'!#REF!</f>
        <v>#REF!</v>
      </c>
      <c r="P113" s="65" t="e">
        <f>'Verification Form'!#REF!</f>
        <v>#REF!</v>
      </c>
      <c r="Q113" s="65" t="e">
        <f>'Verification Form'!#REF!</f>
        <v>#REF!</v>
      </c>
      <c r="R113" s="66" t="e">
        <f>'Verification Form'!#REF!</f>
        <v>#REF!</v>
      </c>
      <c r="S113" s="66" t="e">
        <f>'Verification Form'!#REF!</f>
        <v>#REF!</v>
      </c>
      <c r="T113" s="66" t="e">
        <f>'Verification Form'!#REF!</f>
        <v>#REF!</v>
      </c>
      <c r="U113" s="67" t="e">
        <f>'Verification Form'!#REF!</f>
        <v>#REF!</v>
      </c>
      <c r="V113" s="68" t="e">
        <f>'Verification Form'!#REF!</f>
        <v>#REF!</v>
      </c>
      <c r="W113" s="69" t="e">
        <f>'Verification Form'!#REF!</f>
        <v>#REF!</v>
      </c>
      <c r="X113" s="69" t="e">
        <f>'Verification Form'!#REF!</f>
        <v>#REF!</v>
      </c>
      <c r="Y113" s="69" t="e">
        <f>'Verification Form'!#REF!</f>
        <v>#REF!</v>
      </c>
      <c r="Z113" s="69" t="e">
        <f>'Verification Form'!#REF!</f>
        <v>#REF!</v>
      </c>
      <c r="AA113" s="69" t="e">
        <f>'Verification Form'!#REF!</f>
        <v>#REF!</v>
      </c>
      <c r="AB113" s="69" t="e">
        <f>'Verification Form'!#REF!</f>
        <v>#REF!</v>
      </c>
      <c r="AC113" s="69" t="e">
        <f>'Verification Form'!#REF!</f>
        <v>#REF!</v>
      </c>
      <c r="AD113" s="69" t="e">
        <f>'Verification Form'!#REF!</f>
        <v>#REF!</v>
      </c>
      <c r="AE113" s="69" t="e">
        <f>'Verification Form'!#REF!</f>
        <v>#REF!</v>
      </c>
    </row>
    <row r="114" spans="1:31">
      <c r="A114" s="58" t="e">
        <f>'Verification Form'!#REF!</f>
        <v>#REF!</v>
      </c>
      <c r="B114" s="58" t="e">
        <f>'Verification Form'!#REF!</f>
        <v>#REF!</v>
      </c>
      <c r="C114" s="59" t="e">
        <f>'Verification Form'!#REF!</f>
        <v>#REF!</v>
      </c>
      <c r="D114" s="59" t="e">
        <f>'Verification Form'!#REF!</f>
        <v>#REF!</v>
      </c>
      <c r="E114" s="60" t="e">
        <f>'Verification Form'!#REF!</f>
        <v>#REF!</v>
      </c>
      <c r="F114" s="61" t="e">
        <f>'Verification Form'!#REF!</f>
        <v>#REF!</v>
      </c>
      <c r="G114" s="61" t="e">
        <f>'Verification Form'!#REF!</f>
        <v>#REF!</v>
      </c>
      <c r="H114" s="61" t="e">
        <f>'Verification Form'!#REF!</f>
        <v>#REF!</v>
      </c>
      <c r="I114" s="61" t="e">
        <f>'Verification Form'!#REF!</f>
        <v>#REF!</v>
      </c>
      <c r="J114" s="61" t="e">
        <f>'Verification Form'!#REF!</f>
        <v>#REF!</v>
      </c>
      <c r="K114" s="62" t="e">
        <f>'Verification Form'!#REF!</f>
        <v>#REF!</v>
      </c>
      <c r="L114" s="61" t="e">
        <f>'Verification Form'!#REF!</f>
        <v>#REF!</v>
      </c>
      <c r="M114" s="61" t="e">
        <f>'Verification Form'!#REF!</f>
        <v>#REF!</v>
      </c>
      <c r="N114" s="63" t="e">
        <f>'Verification Form'!#REF!</f>
        <v>#REF!</v>
      </c>
      <c r="O114" s="64" t="e">
        <f>'Verification Form'!#REF!</f>
        <v>#REF!</v>
      </c>
      <c r="P114" s="65" t="e">
        <f>'Verification Form'!#REF!</f>
        <v>#REF!</v>
      </c>
      <c r="Q114" s="65" t="e">
        <f>'Verification Form'!#REF!</f>
        <v>#REF!</v>
      </c>
      <c r="R114" s="66" t="e">
        <f>'Verification Form'!#REF!</f>
        <v>#REF!</v>
      </c>
      <c r="S114" s="66" t="e">
        <f>'Verification Form'!#REF!</f>
        <v>#REF!</v>
      </c>
      <c r="T114" s="66" t="e">
        <f>'Verification Form'!#REF!</f>
        <v>#REF!</v>
      </c>
      <c r="U114" s="67" t="e">
        <f>'Verification Form'!#REF!</f>
        <v>#REF!</v>
      </c>
      <c r="V114" s="68" t="e">
        <f>'Verification Form'!#REF!</f>
        <v>#REF!</v>
      </c>
      <c r="W114" s="69" t="e">
        <f>'Verification Form'!#REF!</f>
        <v>#REF!</v>
      </c>
      <c r="X114" s="69" t="e">
        <f>'Verification Form'!#REF!</f>
        <v>#REF!</v>
      </c>
      <c r="Y114" s="69" t="e">
        <f>'Verification Form'!#REF!</f>
        <v>#REF!</v>
      </c>
      <c r="Z114" s="69" t="e">
        <f>'Verification Form'!#REF!</f>
        <v>#REF!</v>
      </c>
      <c r="AA114" s="69" t="e">
        <f>'Verification Form'!#REF!</f>
        <v>#REF!</v>
      </c>
      <c r="AB114" s="69" t="e">
        <f>'Verification Form'!#REF!</f>
        <v>#REF!</v>
      </c>
      <c r="AC114" s="69" t="e">
        <f>'Verification Form'!#REF!</f>
        <v>#REF!</v>
      </c>
      <c r="AD114" s="69" t="e">
        <f>'Verification Form'!#REF!</f>
        <v>#REF!</v>
      </c>
      <c r="AE114" s="69" t="e">
        <f>'Verification Form'!#REF!</f>
        <v>#REF!</v>
      </c>
    </row>
    <row r="115" spans="1:31">
      <c r="A115" s="58" t="e">
        <f>'Verification Form'!#REF!</f>
        <v>#REF!</v>
      </c>
      <c r="B115" s="58" t="e">
        <f>'Verification Form'!#REF!</f>
        <v>#REF!</v>
      </c>
      <c r="C115" s="59" t="e">
        <f>'Verification Form'!#REF!</f>
        <v>#REF!</v>
      </c>
      <c r="D115" s="59" t="e">
        <f>'Verification Form'!#REF!</f>
        <v>#REF!</v>
      </c>
      <c r="E115" s="60" t="e">
        <f>'Verification Form'!#REF!</f>
        <v>#REF!</v>
      </c>
      <c r="F115" s="61" t="e">
        <f>'Verification Form'!#REF!</f>
        <v>#REF!</v>
      </c>
      <c r="G115" s="61" t="e">
        <f>'Verification Form'!#REF!</f>
        <v>#REF!</v>
      </c>
      <c r="H115" s="61" t="e">
        <f>'Verification Form'!#REF!</f>
        <v>#REF!</v>
      </c>
      <c r="I115" s="61" t="e">
        <f>'Verification Form'!#REF!</f>
        <v>#REF!</v>
      </c>
      <c r="J115" s="61" t="e">
        <f>'Verification Form'!#REF!</f>
        <v>#REF!</v>
      </c>
      <c r="K115" s="62" t="e">
        <f>'Verification Form'!#REF!</f>
        <v>#REF!</v>
      </c>
      <c r="L115" s="61" t="e">
        <f>'Verification Form'!#REF!</f>
        <v>#REF!</v>
      </c>
      <c r="M115" s="61" t="e">
        <f>'Verification Form'!#REF!</f>
        <v>#REF!</v>
      </c>
      <c r="N115" s="63" t="e">
        <f>'Verification Form'!#REF!</f>
        <v>#REF!</v>
      </c>
      <c r="O115" s="64" t="e">
        <f>'Verification Form'!#REF!</f>
        <v>#REF!</v>
      </c>
      <c r="P115" s="65" t="e">
        <f>'Verification Form'!#REF!</f>
        <v>#REF!</v>
      </c>
      <c r="Q115" s="65" t="e">
        <f>'Verification Form'!#REF!</f>
        <v>#REF!</v>
      </c>
      <c r="R115" s="66" t="e">
        <f>'Verification Form'!#REF!</f>
        <v>#REF!</v>
      </c>
      <c r="S115" s="66" t="e">
        <f>'Verification Form'!#REF!</f>
        <v>#REF!</v>
      </c>
      <c r="T115" s="66" t="e">
        <f>'Verification Form'!#REF!</f>
        <v>#REF!</v>
      </c>
      <c r="U115" s="67" t="e">
        <f>'Verification Form'!#REF!</f>
        <v>#REF!</v>
      </c>
      <c r="V115" s="68" t="e">
        <f>'Verification Form'!#REF!</f>
        <v>#REF!</v>
      </c>
      <c r="W115" s="69" t="e">
        <f>'Verification Form'!#REF!</f>
        <v>#REF!</v>
      </c>
      <c r="X115" s="69" t="e">
        <f>'Verification Form'!#REF!</f>
        <v>#REF!</v>
      </c>
      <c r="Y115" s="69" t="e">
        <f>'Verification Form'!#REF!</f>
        <v>#REF!</v>
      </c>
      <c r="Z115" s="69" t="e">
        <f>'Verification Form'!#REF!</f>
        <v>#REF!</v>
      </c>
      <c r="AA115" s="69" t="e">
        <f>'Verification Form'!#REF!</f>
        <v>#REF!</v>
      </c>
      <c r="AB115" s="69" t="e">
        <f>'Verification Form'!#REF!</f>
        <v>#REF!</v>
      </c>
      <c r="AC115" s="69" t="e">
        <f>'Verification Form'!#REF!</f>
        <v>#REF!</v>
      </c>
      <c r="AD115" s="69" t="e">
        <f>'Verification Form'!#REF!</f>
        <v>#REF!</v>
      </c>
      <c r="AE115" s="69" t="e">
        <f>'Verification Form'!#REF!</f>
        <v>#REF!</v>
      </c>
    </row>
    <row r="116" spans="1:31">
      <c r="A116" s="58" t="e">
        <f>'Verification Form'!#REF!</f>
        <v>#REF!</v>
      </c>
      <c r="B116" s="58" t="e">
        <f>'Verification Form'!#REF!</f>
        <v>#REF!</v>
      </c>
      <c r="C116" s="59" t="e">
        <f>'Verification Form'!#REF!</f>
        <v>#REF!</v>
      </c>
      <c r="D116" s="59" t="e">
        <f>'Verification Form'!#REF!</f>
        <v>#REF!</v>
      </c>
      <c r="E116" s="60" t="e">
        <f>'Verification Form'!#REF!</f>
        <v>#REF!</v>
      </c>
      <c r="F116" s="61" t="e">
        <f>'Verification Form'!#REF!</f>
        <v>#REF!</v>
      </c>
      <c r="G116" s="61" t="e">
        <f>'Verification Form'!#REF!</f>
        <v>#REF!</v>
      </c>
      <c r="H116" s="61" t="e">
        <f>'Verification Form'!#REF!</f>
        <v>#REF!</v>
      </c>
      <c r="I116" s="61" t="e">
        <f>'Verification Form'!#REF!</f>
        <v>#REF!</v>
      </c>
      <c r="J116" s="61" t="e">
        <f>'Verification Form'!#REF!</f>
        <v>#REF!</v>
      </c>
      <c r="K116" s="62" t="e">
        <f>'Verification Form'!#REF!</f>
        <v>#REF!</v>
      </c>
      <c r="L116" s="61" t="e">
        <f>'Verification Form'!#REF!</f>
        <v>#REF!</v>
      </c>
      <c r="M116" s="61" t="e">
        <f>'Verification Form'!#REF!</f>
        <v>#REF!</v>
      </c>
      <c r="N116" s="63" t="e">
        <f>'Verification Form'!#REF!</f>
        <v>#REF!</v>
      </c>
      <c r="O116" s="64" t="e">
        <f>'Verification Form'!#REF!</f>
        <v>#REF!</v>
      </c>
      <c r="P116" s="65" t="e">
        <f>'Verification Form'!#REF!</f>
        <v>#REF!</v>
      </c>
      <c r="Q116" s="65" t="e">
        <f>'Verification Form'!#REF!</f>
        <v>#REF!</v>
      </c>
      <c r="R116" s="66" t="e">
        <f>'Verification Form'!#REF!</f>
        <v>#REF!</v>
      </c>
      <c r="S116" s="66" t="e">
        <f>'Verification Form'!#REF!</f>
        <v>#REF!</v>
      </c>
      <c r="T116" s="66" t="e">
        <f>'Verification Form'!#REF!</f>
        <v>#REF!</v>
      </c>
      <c r="U116" s="67" t="e">
        <f>'Verification Form'!#REF!</f>
        <v>#REF!</v>
      </c>
      <c r="V116" s="68" t="e">
        <f>'Verification Form'!#REF!</f>
        <v>#REF!</v>
      </c>
      <c r="W116" s="69" t="e">
        <f>'Verification Form'!#REF!</f>
        <v>#REF!</v>
      </c>
      <c r="X116" s="69" t="e">
        <f>'Verification Form'!#REF!</f>
        <v>#REF!</v>
      </c>
      <c r="Y116" s="69" t="e">
        <f>'Verification Form'!#REF!</f>
        <v>#REF!</v>
      </c>
      <c r="Z116" s="69" t="e">
        <f>'Verification Form'!#REF!</f>
        <v>#REF!</v>
      </c>
      <c r="AA116" s="69" t="e">
        <f>'Verification Form'!#REF!</f>
        <v>#REF!</v>
      </c>
      <c r="AB116" s="69" t="e">
        <f>'Verification Form'!#REF!</f>
        <v>#REF!</v>
      </c>
      <c r="AC116" s="69" t="e">
        <f>'Verification Form'!#REF!</f>
        <v>#REF!</v>
      </c>
      <c r="AD116" s="69" t="e">
        <f>'Verification Form'!#REF!</f>
        <v>#REF!</v>
      </c>
      <c r="AE116" s="69" t="e">
        <f>'Verification Form'!#REF!</f>
        <v>#REF!</v>
      </c>
    </row>
    <row r="117" spans="1:31">
      <c r="A117" s="58" t="e">
        <f>'Verification Form'!#REF!</f>
        <v>#REF!</v>
      </c>
      <c r="B117" s="58" t="e">
        <f>'Verification Form'!#REF!</f>
        <v>#REF!</v>
      </c>
      <c r="C117" s="59" t="e">
        <f>'Verification Form'!#REF!</f>
        <v>#REF!</v>
      </c>
      <c r="D117" s="59" t="e">
        <f>'Verification Form'!#REF!</f>
        <v>#REF!</v>
      </c>
      <c r="E117" s="60" t="e">
        <f>'Verification Form'!#REF!</f>
        <v>#REF!</v>
      </c>
      <c r="F117" s="61" t="e">
        <f>'Verification Form'!#REF!</f>
        <v>#REF!</v>
      </c>
      <c r="G117" s="61" t="e">
        <f>'Verification Form'!#REF!</f>
        <v>#REF!</v>
      </c>
      <c r="H117" s="61" t="e">
        <f>'Verification Form'!#REF!</f>
        <v>#REF!</v>
      </c>
      <c r="I117" s="61" t="e">
        <f>'Verification Form'!#REF!</f>
        <v>#REF!</v>
      </c>
      <c r="J117" s="61" t="e">
        <f>'Verification Form'!#REF!</f>
        <v>#REF!</v>
      </c>
      <c r="K117" s="62" t="e">
        <f>'Verification Form'!#REF!</f>
        <v>#REF!</v>
      </c>
      <c r="L117" s="61" t="e">
        <f>'Verification Form'!#REF!</f>
        <v>#REF!</v>
      </c>
      <c r="M117" s="61" t="e">
        <f>'Verification Form'!#REF!</f>
        <v>#REF!</v>
      </c>
      <c r="N117" s="63" t="e">
        <f>'Verification Form'!#REF!</f>
        <v>#REF!</v>
      </c>
      <c r="O117" s="64" t="e">
        <f>'Verification Form'!#REF!</f>
        <v>#REF!</v>
      </c>
      <c r="P117" s="65" t="e">
        <f>'Verification Form'!#REF!</f>
        <v>#REF!</v>
      </c>
      <c r="Q117" s="65" t="e">
        <f>'Verification Form'!#REF!</f>
        <v>#REF!</v>
      </c>
      <c r="R117" s="66" t="e">
        <f>'Verification Form'!#REF!</f>
        <v>#REF!</v>
      </c>
      <c r="S117" s="66" t="e">
        <f>'Verification Form'!#REF!</f>
        <v>#REF!</v>
      </c>
      <c r="T117" s="66" t="e">
        <f>'Verification Form'!#REF!</f>
        <v>#REF!</v>
      </c>
      <c r="U117" s="67" t="e">
        <f>'Verification Form'!#REF!</f>
        <v>#REF!</v>
      </c>
      <c r="V117" s="68" t="e">
        <f>'Verification Form'!#REF!</f>
        <v>#REF!</v>
      </c>
      <c r="W117" s="69" t="e">
        <f>'Verification Form'!#REF!</f>
        <v>#REF!</v>
      </c>
      <c r="X117" s="69" t="e">
        <f>'Verification Form'!#REF!</f>
        <v>#REF!</v>
      </c>
      <c r="Y117" s="69" t="e">
        <f>'Verification Form'!#REF!</f>
        <v>#REF!</v>
      </c>
      <c r="Z117" s="69" t="e">
        <f>'Verification Form'!#REF!</f>
        <v>#REF!</v>
      </c>
      <c r="AA117" s="69" t="e">
        <f>'Verification Form'!#REF!</f>
        <v>#REF!</v>
      </c>
      <c r="AB117" s="69" t="e">
        <f>'Verification Form'!#REF!</f>
        <v>#REF!</v>
      </c>
      <c r="AC117" s="69" t="e">
        <f>'Verification Form'!#REF!</f>
        <v>#REF!</v>
      </c>
      <c r="AD117" s="69" t="e">
        <f>'Verification Form'!#REF!</f>
        <v>#REF!</v>
      </c>
      <c r="AE117" s="69" t="e">
        <f>'Verification Form'!#REF!</f>
        <v>#REF!</v>
      </c>
    </row>
    <row r="118" spans="1:31">
      <c r="A118" s="58" t="e">
        <f>'Verification Form'!#REF!</f>
        <v>#REF!</v>
      </c>
      <c r="B118" s="58" t="e">
        <f>'Verification Form'!#REF!</f>
        <v>#REF!</v>
      </c>
      <c r="C118" s="59" t="e">
        <f>'Verification Form'!#REF!</f>
        <v>#REF!</v>
      </c>
      <c r="D118" s="59" t="e">
        <f>'Verification Form'!#REF!</f>
        <v>#REF!</v>
      </c>
      <c r="E118" s="60" t="e">
        <f>'Verification Form'!#REF!</f>
        <v>#REF!</v>
      </c>
      <c r="F118" s="61" t="e">
        <f>'Verification Form'!#REF!</f>
        <v>#REF!</v>
      </c>
      <c r="G118" s="61" t="e">
        <f>'Verification Form'!#REF!</f>
        <v>#REF!</v>
      </c>
      <c r="H118" s="61" t="e">
        <f>'Verification Form'!#REF!</f>
        <v>#REF!</v>
      </c>
      <c r="I118" s="61" t="e">
        <f>'Verification Form'!#REF!</f>
        <v>#REF!</v>
      </c>
      <c r="J118" s="61" t="e">
        <f>'Verification Form'!#REF!</f>
        <v>#REF!</v>
      </c>
      <c r="K118" s="62" t="e">
        <f>'Verification Form'!#REF!</f>
        <v>#REF!</v>
      </c>
      <c r="L118" s="61" t="e">
        <f>'Verification Form'!#REF!</f>
        <v>#REF!</v>
      </c>
      <c r="M118" s="61" t="e">
        <f>'Verification Form'!#REF!</f>
        <v>#REF!</v>
      </c>
      <c r="N118" s="63" t="e">
        <f>'Verification Form'!#REF!</f>
        <v>#REF!</v>
      </c>
      <c r="O118" s="64" t="e">
        <f>'Verification Form'!#REF!</f>
        <v>#REF!</v>
      </c>
      <c r="P118" s="65" t="e">
        <f>'Verification Form'!#REF!</f>
        <v>#REF!</v>
      </c>
      <c r="Q118" s="65" t="e">
        <f>'Verification Form'!#REF!</f>
        <v>#REF!</v>
      </c>
      <c r="R118" s="66" t="e">
        <f>'Verification Form'!#REF!</f>
        <v>#REF!</v>
      </c>
      <c r="S118" s="66" t="e">
        <f>'Verification Form'!#REF!</f>
        <v>#REF!</v>
      </c>
      <c r="T118" s="66" t="e">
        <f>'Verification Form'!#REF!</f>
        <v>#REF!</v>
      </c>
      <c r="U118" s="67" t="e">
        <f>'Verification Form'!#REF!</f>
        <v>#REF!</v>
      </c>
      <c r="V118" s="68" t="e">
        <f>'Verification Form'!#REF!</f>
        <v>#REF!</v>
      </c>
      <c r="W118" s="69" t="e">
        <f>'Verification Form'!#REF!</f>
        <v>#REF!</v>
      </c>
      <c r="X118" s="69" t="e">
        <f>'Verification Form'!#REF!</f>
        <v>#REF!</v>
      </c>
      <c r="Y118" s="69" t="e">
        <f>'Verification Form'!#REF!</f>
        <v>#REF!</v>
      </c>
      <c r="Z118" s="69" t="e">
        <f>'Verification Form'!#REF!</f>
        <v>#REF!</v>
      </c>
      <c r="AA118" s="69" t="e">
        <f>'Verification Form'!#REF!</f>
        <v>#REF!</v>
      </c>
      <c r="AB118" s="69" t="e">
        <f>'Verification Form'!#REF!</f>
        <v>#REF!</v>
      </c>
      <c r="AC118" s="69" t="e">
        <f>'Verification Form'!#REF!</f>
        <v>#REF!</v>
      </c>
      <c r="AD118" s="69" t="e">
        <f>'Verification Form'!#REF!</f>
        <v>#REF!</v>
      </c>
      <c r="AE118" s="69" t="e">
        <f>'Verification Form'!#REF!</f>
        <v>#REF!</v>
      </c>
    </row>
    <row r="119" spans="1:31">
      <c r="A119" s="58" t="e">
        <f>'Verification Form'!#REF!</f>
        <v>#REF!</v>
      </c>
      <c r="B119" s="58" t="e">
        <f>'Verification Form'!#REF!</f>
        <v>#REF!</v>
      </c>
      <c r="C119" s="59" t="e">
        <f>'Verification Form'!#REF!</f>
        <v>#REF!</v>
      </c>
      <c r="D119" s="59" t="e">
        <f>'Verification Form'!#REF!</f>
        <v>#REF!</v>
      </c>
      <c r="E119" s="60" t="e">
        <f>'Verification Form'!#REF!</f>
        <v>#REF!</v>
      </c>
      <c r="F119" s="61" t="e">
        <f>'Verification Form'!#REF!</f>
        <v>#REF!</v>
      </c>
      <c r="G119" s="61" t="e">
        <f>'Verification Form'!#REF!</f>
        <v>#REF!</v>
      </c>
      <c r="H119" s="61" t="e">
        <f>'Verification Form'!#REF!</f>
        <v>#REF!</v>
      </c>
      <c r="I119" s="61" t="e">
        <f>'Verification Form'!#REF!</f>
        <v>#REF!</v>
      </c>
      <c r="J119" s="61" t="e">
        <f>'Verification Form'!#REF!</f>
        <v>#REF!</v>
      </c>
      <c r="K119" s="62" t="e">
        <f>'Verification Form'!#REF!</f>
        <v>#REF!</v>
      </c>
      <c r="L119" s="61" t="e">
        <f>'Verification Form'!#REF!</f>
        <v>#REF!</v>
      </c>
      <c r="M119" s="61" t="e">
        <f>'Verification Form'!#REF!</f>
        <v>#REF!</v>
      </c>
      <c r="N119" s="63" t="e">
        <f>'Verification Form'!#REF!</f>
        <v>#REF!</v>
      </c>
      <c r="O119" s="64" t="e">
        <f>'Verification Form'!#REF!</f>
        <v>#REF!</v>
      </c>
      <c r="P119" s="65" t="e">
        <f>'Verification Form'!#REF!</f>
        <v>#REF!</v>
      </c>
      <c r="Q119" s="65" t="e">
        <f>'Verification Form'!#REF!</f>
        <v>#REF!</v>
      </c>
      <c r="R119" s="66" t="e">
        <f>'Verification Form'!#REF!</f>
        <v>#REF!</v>
      </c>
      <c r="S119" s="66" t="e">
        <f>'Verification Form'!#REF!</f>
        <v>#REF!</v>
      </c>
      <c r="T119" s="66" t="e">
        <f>'Verification Form'!#REF!</f>
        <v>#REF!</v>
      </c>
      <c r="U119" s="67" t="e">
        <f>'Verification Form'!#REF!</f>
        <v>#REF!</v>
      </c>
      <c r="V119" s="68" t="e">
        <f>'Verification Form'!#REF!</f>
        <v>#REF!</v>
      </c>
      <c r="W119" s="69" t="e">
        <f>'Verification Form'!#REF!</f>
        <v>#REF!</v>
      </c>
      <c r="X119" s="69" t="e">
        <f>'Verification Form'!#REF!</f>
        <v>#REF!</v>
      </c>
      <c r="Y119" s="69" t="e">
        <f>'Verification Form'!#REF!</f>
        <v>#REF!</v>
      </c>
      <c r="Z119" s="69" t="e">
        <f>'Verification Form'!#REF!</f>
        <v>#REF!</v>
      </c>
      <c r="AA119" s="69" t="e">
        <f>'Verification Form'!#REF!</f>
        <v>#REF!</v>
      </c>
      <c r="AB119" s="69" t="e">
        <f>'Verification Form'!#REF!</f>
        <v>#REF!</v>
      </c>
      <c r="AC119" s="69" t="e">
        <f>'Verification Form'!#REF!</f>
        <v>#REF!</v>
      </c>
      <c r="AD119" s="69" t="e">
        <f>'Verification Form'!#REF!</f>
        <v>#REF!</v>
      </c>
      <c r="AE119" s="69" t="e">
        <f>'Verification Form'!#REF!</f>
        <v>#REF!</v>
      </c>
    </row>
    <row r="120" spans="1:31">
      <c r="A120" s="58" t="e">
        <f>'Verification Form'!#REF!</f>
        <v>#REF!</v>
      </c>
      <c r="B120" s="58" t="e">
        <f>'Verification Form'!#REF!</f>
        <v>#REF!</v>
      </c>
      <c r="C120" s="59" t="e">
        <f>'Verification Form'!#REF!</f>
        <v>#REF!</v>
      </c>
      <c r="D120" s="59" t="e">
        <f>'Verification Form'!#REF!</f>
        <v>#REF!</v>
      </c>
      <c r="E120" s="60" t="e">
        <f>'Verification Form'!#REF!</f>
        <v>#REF!</v>
      </c>
      <c r="F120" s="61" t="e">
        <f>'Verification Form'!#REF!</f>
        <v>#REF!</v>
      </c>
      <c r="G120" s="61" t="e">
        <f>'Verification Form'!#REF!</f>
        <v>#REF!</v>
      </c>
      <c r="H120" s="61" t="e">
        <f>'Verification Form'!#REF!</f>
        <v>#REF!</v>
      </c>
      <c r="I120" s="61" t="e">
        <f>'Verification Form'!#REF!</f>
        <v>#REF!</v>
      </c>
      <c r="J120" s="61" t="e">
        <f>'Verification Form'!#REF!</f>
        <v>#REF!</v>
      </c>
      <c r="K120" s="62" t="e">
        <f>'Verification Form'!#REF!</f>
        <v>#REF!</v>
      </c>
      <c r="L120" s="61" t="e">
        <f>'Verification Form'!#REF!</f>
        <v>#REF!</v>
      </c>
      <c r="M120" s="61" t="e">
        <f>'Verification Form'!#REF!</f>
        <v>#REF!</v>
      </c>
      <c r="N120" s="63" t="e">
        <f>'Verification Form'!#REF!</f>
        <v>#REF!</v>
      </c>
      <c r="O120" s="64" t="e">
        <f>'Verification Form'!#REF!</f>
        <v>#REF!</v>
      </c>
      <c r="P120" s="65" t="e">
        <f>'Verification Form'!#REF!</f>
        <v>#REF!</v>
      </c>
      <c r="Q120" s="65" t="e">
        <f>'Verification Form'!#REF!</f>
        <v>#REF!</v>
      </c>
      <c r="R120" s="66" t="e">
        <f>'Verification Form'!#REF!</f>
        <v>#REF!</v>
      </c>
      <c r="S120" s="66" t="e">
        <f>'Verification Form'!#REF!</f>
        <v>#REF!</v>
      </c>
      <c r="T120" s="66" t="e">
        <f>'Verification Form'!#REF!</f>
        <v>#REF!</v>
      </c>
      <c r="U120" s="67" t="e">
        <f>'Verification Form'!#REF!</f>
        <v>#REF!</v>
      </c>
      <c r="V120" s="68" t="e">
        <f>'Verification Form'!#REF!</f>
        <v>#REF!</v>
      </c>
      <c r="W120" s="69" t="e">
        <f>'Verification Form'!#REF!</f>
        <v>#REF!</v>
      </c>
      <c r="X120" s="69" t="e">
        <f>'Verification Form'!#REF!</f>
        <v>#REF!</v>
      </c>
      <c r="Y120" s="69" t="e">
        <f>'Verification Form'!#REF!</f>
        <v>#REF!</v>
      </c>
      <c r="Z120" s="69" t="e">
        <f>'Verification Form'!#REF!</f>
        <v>#REF!</v>
      </c>
      <c r="AA120" s="69" t="e">
        <f>'Verification Form'!#REF!</f>
        <v>#REF!</v>
      </c>
      <c r="AB120" s="69" t="e">
        <f>'Verification Form'!#REF!</f>
        <v>#REF!</v>
      </c>
      <c r="AC120" s="69" t="e">
        <f>'Verification Form'!#REF!</f>
        <v>#REF!</v>
      </c>
      <c r="AD120" s="69" t="e">
        <f>'Verification Form'!#REF!</f>
        <v>#REF!</v>
      </c>
      <c r="AE120" s="69" t="e">
        <f>'Verification Form'!#REF!</f>
        <v>#REF!</v>
      </c>
    </row>
    <row r="121" spans="1:31">
      <c r="A121" s="58" t="e">
        <f>'Verification Form'!#REF!</f>
        <v>#REF!</v>
      </c>
      <c r="B121" s="58" t="e">
        <f>'Verification Form'!#REF!</f>
        <v>#REF!</v>
      </c>
      <c r="C121" s="59" t="e">
        <f>'Verification Form'!#REF!</f>
        <v>#REF!</v>
      </c>
      <c r="D121" s="59" t="e">
        <f>'Verification Form'!#REF!</f>
        <v>#REF!</v>
      </c>
      <c r="E121" s="60" t="e">
        <f>'Verification Form'!#REF!</f>
        <v>#REF!</v>
      </c>
      <c r="F121" s="61" t="e">
        <f>'Verification Form'!#REF!</f>
        <v>#REF!</v>
      </c>
      <c r="G121" s="61" t="e">
        <f>'Verification Form'!#REF!</f>
        <v>#REF!</v>
      </c>
      <c r="H121" s="61" t="e">
        <f>'Verification Form'!#REF!</f>
        <v>#REF!</v>
      </c>
      <c r="I121" s="61" t="e">
        <f>'Verification Form'!#REF!</f>
        <v>#REF!</v>
      </c>
      <c r="J121" s="61" t="e">
        <f>'Verification Form'!#REF!</f>
        <v>#REF!</v>
      </c>
      <c r="K121" s="62" t="e">
        <f>'Verification Form'!#REF!</f>
        <v>#REF!</v>
      </c>
      <c r="L121" s="61" t="e">
        <f>'Verification Form'!#REF!</f>
        <v>#REF!</v>
      </c>
      <c r="M121" s="61" t="e">
        <f>'Verification Form'!#REF!</f>
        <v>#REF!</v>
      </c>
      <c r="N121" s="63" t="e">
        <f>'Verification Form'!#REF!</f>
        <v>#REF!</v>
      </c>
      <c r="O121" s="64" t="e">
        <f>'Verification Form'!#REF!</f>
        <v>#REF!</v>
      </c>
      <c r="P121" s="65" t="e">
        <f>'Verification Form'!#REF!</f>
        <v>#REF!</v>
      </c>
      <c r="Q121" s="65" t="e">
        <f>'Verification Form'!#REF!</f>
        <v>#REF!</v>
      </c>
      <c r="R121" s="66" t="e">
        <f>'Verification Form'!#REF!</f>
        <v>#REF!</v>
      </c>
      <c r="S121" s="66" t="e">
        <f>'Verification Form'!#REF!</f>
        <v>#REF!</v>
      </c>
      <c r="T121" s="66" t="e">
        <f>'Verification Form'!#REF!</f>
        <v>#REF!</v>
      </c>
      <c r="U121" s="67" t="e">
        <f>'Verification Form'!#REF!</f>
        <v>#REF!</v>
      </c>
      <c r="V121" s="68" t="e">
        <f>'Verification Form'!#REF!</f>
        <v>#REF!</v>
      </c>
      <c r="W121" s="69" t="e">
        <f>'Verification Form'!#REF!</f>
        <v>#REF!</v>
      </c>
      <c r="X121" s="69" t="e">
        <f>'Verification Form'!#REF!</f>
        <v>#REF!</v>
      </c>
      <c r="Y121" s="69" t="e">
        <f>'Verification Form'!#REF!</f>
        <v>#REF!</v>
      </c>
      <c r="Z121" s="69" t="e">
        <f>'Verification Form'!#REF!</f>
        <v>#REF!</v>
      </c>
      <c r="AA121" s="69" t="e">
        <f>'Verification Form'!#REF!</f>
        <v>#REF!</v>
      </c>
      <c r="AB121" s="69" t="e">
        <f>'Verification Form'!#REF!</f>
        <v>#REF!</v>
      </c>
      <c r="AC121" s="69" t="e">
        <f>'Verification Form'!#REF!</f>
        <v>#REF!</v>
      </c>
      <c r="AD121" s="69" t="e">
        <f>'Verification Form'!#REF!</f>
        <v>#REF!</v>
      </c>
      <c r="AE121" s="69" t="e">
        <f>'Verification Form'!#REF!</f>
        <v>#REF!</v>
      </c>
    </row>
    <row r="122" spans="1:31">
      <c r="A122" s="58" t="e">
        <f>'Verification Form'!#REF!</f>
        <v>#REF!</v>
      </c>
      <c r="B122" s="58" t="e">
        <f>'Verification Form'!#REF!</f>
        <v>#REF!</v>
      </c>
      <c r="C122" s="59" t="e">
        <f>'Verification Form'!#REF!</f>
        <v>#REF!</v>
      </c>
      <c r="D122" s="59" t="e">
        <f>'Verification Form'!#REF!</f>
        <v>#REF!</v>
      </c>
      <c r="E122" s="60" t="e">
        <f>'Verification Form'!#REF!</f>
        <v>#REF!</v>
      </c>
      <c r="F122" s="61" t="e">
        <f>'Verification Form'!#REF!</f>
        <v>#REF!</v>
      </c>
      <c r="G122" s="61" t="e">
        <f>'Verification Form'!#REF!</f>
        <v>#REF!</v>
      </c>
      <c r="H122" s="61" t="e">
        <f>'Verification Form'!#REF!</f>
        <v>#REF!</v>
      </c>
      <c r="I122" s="61" t="e">
        <f>'Verification Form'!#REF!</f>
        <v>#REF!</v>
      </c>
      <c r="J122" s="61" t="e">
        <f>'Verification Form'!#REF!</f>
        <v>#REF!</v>
      </c>
      <c r="K122" s="62" t="e">
        <f>'Verification Form'!#REF!</f>
        <v>#REF!</v>
      </c>
      <c r="L122" s="61" t="e">
        <f>'Verification Form'!#REF!</f>
        <v>#REF!</v>
      </c>
      <c r="M122" s="61" t="e">
        <f>'Verification Form'!#REF!</f>
        <v>#REF!</v>
      </c>
      <c r="N122" s="63" t="e">
        <f>'Verification Form'!#REF!</f>
        <v>#REF!</v>
      </c>
      <c r="O122" s="64" t="e">
        <f>'Verification Form'!#REF!</f>
        <v>#REF!</v>
      </c>
      <c r="P122" s="65" t="e">
        <f>'Verification Form'!#REF!</f>
        <v>#REF!</v>
      </c>
      <c r="Q122" s="65" t="e">
        <f>'Verification Form'!#REF!</f>
        <v>#REF!</v>
      </c>
      <c r="R122" s="66" t="e">
        <f>'Verification Form'!#REF!</f>
        <v>#REF!</v>
      </c>
      <c r="S122" s="66" t="e">
        <f>'Verification Form'!#REF!</f>
        <v>#REF!</v>
      </c>
      <c r="T122" s="66" t="e">
        <f>'Verification Form'!#REF!</f>
        <v>#REF!</v>
      </c>
      <c r="U122" s="67" t="e">
        <f>'Verification Form'!#REF!</f>
        <v>#REF!</v>
      </c>
      <c r="V122" s="68" t="e">
        <f>'Verification Form'!#REF!</f>
        <v>#REF!</v>
      </c>
      <c r="W122" s="69" t="e">
        <f>'Verification Form'!#REF!</f>
        <v>#REF!</v>
      </c>
      <c r="X122" s="69" t="e">
        <f>'Verification Form'!#REF!</f>
        <v>#REF!</v>
      </c>
      <c r="Y122" s="69" t="e">
        <f>'Verification Form'!#REF!</f>
        <v>#REF!</v>
      </c>
      <c r="Z122" s="69" t="e">
        <f>'Verification Form'!#REF!</f>
        <v>#REF!</v>
      </c>
      <c r="AA122" s="69" t="e">
        <f>'Verification Form'!#REF!</f>
        <v>#REF!</v>
      </c>
      <c r="AB122" s="69" t="e">
        <f>'Verification Form'!#REF!</f>
        <v>#REF!</v>
      </c>
      <c r="AC122" s="69" t="e">
        <f>'Verification Form'!#REF!</f>
        <v>#REF!</v>
      </c>
      <c r="AD122" s="69" t="e">
        <f>'Verification Form'!#REF!</f>
        <v>#REF!</v>
      </c>
      <c r="AE122" s="69" t="e">
        <f>'Verification Form'!#REF!</f>
        <v>#REF!</v>
      </c>
    </row>
    <row r="123" spans="1:31">
      <c r="A123" s="58" t="e">
        <f>'Verification Form'!#REF!</f>
        <v>#REF!</v>
      </c>
      <c r="B123" s="58" t="e">
        <f>'Verification Form'!#REF!</f>
        <v>#REF!</v>
      </c>
      <c r="C123" s="59" t="e">
        <f>'Verification Form'!#REF!</f>
        <v>#REF!</v>
      </c>
      <c r="D123" s="59" t="e">
        <f>'Verification Form'!#REF!</f>
        <v>#REF!</v>
      </c>
      <c r="E123" s="60" t="e">
        <f>'Verification Form'!#REF!</f>
        <v>#REF!</v>
      </c>
      <c r="F123" s="61" t="e">
        <f>'Verification Form'!#REF!</f>
        <v>#REF!</v>
      </c>
      <c r="G123" s="61" t="e">
        <f>'Verification Form'!#REF!</f>
        <v>#REF!</v>
      </c>
      <c r="H123" s="61" t="e">
        <f>'Verification Form'!#REF!</f>
        <v>#REF!</v>
      </c>
      <c r="I123" s="61" t="e">
        <f>'Verification Form'!#REF!</f>
        <v>#REF!</v>
      </c>
      <c r="J123" s="61" t="e">
        <f>'Verification Form'!#REF!</f>
        <v>#REF!</v>
      </c>
      <c r="K123" s="62" t="e">
        <f>'Verification Form'!#REF!</f>
        <v>#REF!</v>
      </c>
      <c r="L123" s="61" t="e">
        <f>'Verification Form'!#REF!</f>
        <v>#REF!</v>
      </c>
      <c r="M123" s="61" t="e">
        <f>'Verification Form'!#REF!</f>
        <v>#REF!</v>
      </c>
      <c r="N123" s="63" t="e">
        <f>'Verification Form'!#REF!</f>
        <v>#REF!</v>
      </c>
      <c r="O123" s="64" t="e">
        <f>'Verification Form'!#REF!</f>
        <v>#REF!</v>
      </c>
      <c r="P123" s="65" t="e">
        <f>'Verification Form'!#REF!</f>
        <v>#REF!</v>
      </c>
      <c r="Q123" s="65" t="e">
        <f>'Verification Form'!#REF!</f>
        <v>#REF!</v>
      </c>
      <c r="R123" s="66" t="e">
        <f>'Verification Form'!#REF!</f>
        <v>#REF!</v>
      </c>
      <c r="S123" s="66" t="e">
        <f>'Verification Form'!#REF!</f>
        <v>#REF!</v>
      </c>
      <c r="T123" s="66" t="e">
        <f>'Verification Form'!#REF!</f>
        <v>#REF!</v>
      </c>
      <c r="U123" s="67" t="e">
        <f>'Verification Form'!#REF!</f>
        <v>#REF!</v>
      </c>
      <c r="V123" s="68" t="e">
        <f>'Verification Form'!#REF!</f>
        <v>#REF!</v>
      </c>
      <c r="W123" s="69" t="e">
        <f>'Verification Form'!#REF!</f>
        <v>#REF!</v>
      </c>
      <c r="X123" s="69" t="e">
        <f>'Verification Form'!#REF!</f>
        <v>#REF!</v>
      </c>
      <c r="Y123" s="69" t="e">
        <f>'Verification Form'!#REF!</f>
        <v>#REF!</v>
      </c>
      <c r="Z123" s="69" t="e">
        <f>'Verification Form'!#REF!</f>
        <v>#REF!</v>
      </c>
      <c r="AA123" s="69" t="e">
        <f>'Verification Form'!#REF!</f>
        <v>#REF!</v>
      </c>
      <c r="AB123" s="69" t="e">
        <f>'Verification Form'!#REF!</f>
        <v>#REF!</v>
      </c>
      <c r="AC123" s="69" t="e">
        <f>'Verification Form'!#REF!</f>
        <v>#REF!</v>
      </c>
      <c r="AD123" s="69" t="e">
        <f>'Verification Form'!#REF!</f>
        <v>#REF!</v>
      </c>
      <c r="AE123" s="69" t="e">
        <f>'Verification Form'!#REF!</f>
        <v>#REF!</v>
      </c>
    </row>
    <row r="124" spans="1:31">
      <c r="A124" s="58" t="e">
        <f>'Verification Form'!#REF!</f>
        <v>#REF!</v>
      </c>
      <c r="B124" s="58" t="e">
        <f>'Verification Form'!#REF!</f>
        <v>#REF!</v>
      </c>
      <c r="C124" s="59" t="e">
        <f>'Verification Form'!#REF!</f>
        <v>#REF!</v>
      </c>
      <c r="D124" s="59" t="e">
        <f>'Verification Form'!#REF!</f>
        <v>#REF!</v>
      </c>
      <c r="E124" s="60" t="e">
        <f>'Verification Form'!#REF!</f>
        <v>#REF!</v>
      </c>
      <c r="F124" s="61" t="e">
        <f>'Verification Form'!#REF!</f>
        <v>#REF!</v>
      </c>
      <c r="G124" s="61" t="e">
        <f>'Verification Form'!#REF!</f>
        <v>#REF!</v>
      </c>
      <c r="H124" s="61" t="e">
        <f>'Verification Form'!#REF!</f>
        <v>#REF!</v>
      </c>
      <c r="I124" s="61" t="e">
        <f>'Verification Form'!#REF!</f>
        <v>#REF!</v>
      </c>
      <c r="J124" s="61" t="e">
        <f>'Verification Form'!#REF!</f>
        <v>#REF!</v>
      </c>
      <c r="K124" s="62" t="e">
        <f>'Verification Form'!#REF!</f>
        <v>#REF!</v>
      </c>
      <c r="L124" s="61" t="e">
        <f>'Verification Form'!#REF!</f>
        <v>#REF!</v>
      </c>
      <c r="M124" s="61" t="e">
        <f>'Verification Form'!#REF!</f>
        <v>#REF!</v>
      </c>
      <c r="N124" s="63" t="e">
        <f>'Verification Form'!#REF!</f>
        <v>#REF!</v>
      </c>
      <c r="O124" s="64" t="e">
        <f>'Verification Form'!#REF!</f>
        <v>#REF!</v>
      </c>
      <c r="P124" s="65" t="e">
        <f>'Verification Form'!#REF!</f>
        <v>#REF!</v>
      </c>
      <c r="Q124" s="65" t="e">
        <f>'Verification Form'!#REF!</f>
        <v>#REF!</v>
      </c>
      <c r="R124" s="66" t="e">
        <f>'Verification Form'!#REF!</f>
        <v>#REF!</v>
      </c>
      <c r="S124" s="66" t="e">
        <f>'Verification Form'!#REF!</f>
        <v>#REF!</v>
      </c>
      <c r="T124" s="66" t="e">
        <f>'Verification Form'!#REF!</f>
        <v>#REF!</v>
      </c>
      <c r="U124" s="67" t="e">
        <f>'Verification Form'!#REF!</f>
        <v>#REF!</v>
      </c>
      <c r="V124" s="68" t="e">
        <f>'Verification Form'!#REF!</f>
        <v>#REF!</v>
      </c>
      <c r="W124" s="69" t="e">
        <f>'Verification Form'!#REF!</f>
        <v>#REF!</v>
      </c>
      <c r="X124" s="69" t="e">
        <f>'Verification Form'!#REF!</f>
        <v>#REF!</v>
      </c>
      <c r="Y124" s="69" t="e">
        <f>'Verification Form'!#REF!</f>
        <v>#REF!</v>
      </c>
      <c r="Z124" s="69" t="e">
        <f>'Verification Form'!#REF!</f>
        <v>#REF!</v>
      </c>
      <c r="AA124" s="69" t="e">
        <f>'Verification Form'!#REF!</f>
        <v>#REF!</v>
      </c>
      <c r="AB124" s="69" t="e">
        <f>'Verification Form'!#REF!</f>
        <v>#REF!</v>
      </c>
      <c r="AC124" s="69" t="e">
        <f>'Verification Form'!#REF!</f>
        <v>#REF!</v>
      </c>
      <c r="AD124" s="69" t="e">
        <f>'Verification Form'!#REF!</f>
        <v>#REF!</v>
      </c>
      <c r="AE124" s="69" t="e">
        <f>'Verification Form'!#REF!</f>
        <v>#REF!</v>
      </c>
    </row>
    <row r="125" spans="1:31">
      <c r="A125" s="58" t="e">
        <f>'Verification Form'!#REF!</f>
        <v>#REF!</v>
      </c>
      <c r="B125" s="58" t="e">
        <f>'Verification Form'!#REF!</f>
        <v>#REF!</v>
      </c>
      <c r="C125" s="59" t="e">
        <f>'Verification Form'!#REF!</f>
        <v>#REF!</v>
      </c>
      <c r="D125" s="59" t="e">
        <f>'Verification Form'!#REF!</f>
        <v>#REF!</v>
      </c>
      <c r="E125" s="60" t="e">
        <f>'Verification Form'!#REF!</f>
        <v>#REF!</v>
      </c>
      <c r="F125" s="61" t="e">
        <f>'Verification Form'!#REF!</f>
        <v>#REF!</v>
      </c>
      <c r="G125" s="61" t="e">
        <f>'Verification Form'!#REF!</f>
        <v>#REF!</v>
      </c>
      <c r="H125" s="61" t="e">
        <f>'Verification Form'!#REF!</f>
        <v>#REF!</v>
      </c>
      <c r="I125" s="61" t="e">
        <f>'Verification Form'!#REF!</f>
        <v>#REF!</v>
      </c>
      <c r="J125" s="61" t="e">
        <f>'Verification Form'!#REF!</f>
        <v>#REF!</v>
      </c>
      <c r="K125" s="62" t="e">
        <f>'Verification Form'!#REF!</f>
        <v>#REF!</v>
      </c>
      <c r="L125" s="61" t="e">
        <f>'Verification Form'!#REF!</f>
        <v>#REF!</v>
      </c>
      <c r="M125" s="61" t="e">
        <f>'Verification Form'!#REF!</f>
        <v>#REF!</v>
      </c>
      <c r="N125" s="63" t="e">
        <f>'Verification Form'!#REF!</f>
        <v>#REF!</v>
      </c>
      <c r="O125" s="64" t="e">
        <f>'Verification Form'!#REF!</f>
        <v>#REF!</v>
      </c>
      <c r="P125" s="65" t="e">
        <f>'Verification Form'!#REF!</f>
        <v>#REF!</v>
      </c>
      <c r="Q125" s="65" t="e">
        <f>'Verification Form'!#REF!</f>
        <v>#REF!</v>
      </c>
      <c r="R125" s="66" t="e">
        <f>'Verification Form'!#REF!</f>
        <v>#REF!</v>
      </c>
      <c r="S125" s="66" t="e">
        <f>'Verification Form'!#REF!</f>
        <v>#REF!</v>
      </c>
      <c r="T125" s="66" t="e">
        <f>'Verification Form'!#REF!</f>
        <v>#REF!</v>
      </c>
      <c r="U125" s="67" t="e">
        <f>'Verification Form'!#REF!</f>
        <v>#REF!</v>
      </c>
      <c r="V125" s="68" t="e">
        <f>'Verification Form'!#REF!</f>
        <v>#REF!</v>
      </c>
      <c r="W125" s="69" t="e">
        <f>'Verification Form'!#REF!</f>
        <v>#REF!</v>
      </c>
      <c r="X125" s="69" t="e">
        <f>'Verification Form'!#REF!</f>
        <v>#REF!</v>
      </c>
      <c r="Y125" s="69" t="e">
        <f>'Verification Form'!#REF!</f>
        <v>#REF!</v>
      </c>
      <c r="Z125" s="69" t="e">
        <f>'Verification Form'!#REF!</f>
        <v>#REF!</v>
      </c>
      <c r="AA125" s="69" t="e">
        <f>'Verification Form'!#REF!</f>
        <v>#REF!</v>
      </c>
      <c r="AB125" s="69" t="e">
        <f>'Verification Form'!#REF!</f>
        <v>#REF!</v>
      </c>
      <c r="AC125" s="69" t="e">
        <f>'Verification Form'!#REF!</f>
        <v>#REF!</v>
      </c>
      <c r="AD125" s="69" t="e">
        <f>'Verification Form'!#REF!</f>
        <v>#REF!</v>
      </c>
      <c r="AE125" s="69" t="e">
        <f>'Verification Form'!#REF!</f>
        <v>#REF!</v>
      </c>
    </row>
    <row r="126" spans="1:31">
      <c r="A126" s="58" t="e">
        <f>'Verification Form'!#REF!</f>
        <v>#REF!</v>
      </c>
      <c r="B126" s="58" t="e">
        <f>'Verification Form'!#REF!</f>
        <v>#REF!</v>
      </c>
      <c r="C126" s="59" t="e">
        <f>'Verification Form'!#REF!</f>
        <v>#REF!</v>
      </c>
      <c r="D126" s="59" t="e">
        <f>'Verification Form'!#REF!</f>
        <v>#REF!</v>
      </c>
      <c r="E126" s="60" t="e">
        <f>'Verification Form'!#REF!</f>
        <v>#REF!</v>
      </c>
      <c r="F126" s="61" t="e">
        <f>'Verification Form'!#REF!</f>
        <v>#REF!</v>
      </c>
      <c r="G126" s="61" t="e">
        <f>'Verification Form'!#REF!</f>
        <v>#REF!</v>
      </c>
      <c r="H126" s="61" t="e">
        <f>'Verification Form'!#REF!</f>
        <v>#REF!</v>
      </c>
      <c r="I126" s="61" t="e">
        <f>'Verification Form'!#REF!</f>
        <v>#REF!</v>
      </c>
      <c r="J126" s="61" t="e">
        <f>'Verification Form'!#REF!</f>
        <v>#REF!</v>
      </c>
      <c r="K126" s="62" t="e">
        <f>'Verification Form'!#REF!</f>
        <v>#REF!</v>
      </c>
      <c r="L126" s="61" t="e">
        <f>'Verification Form'!#REF!</f>
        <v>#REF!</v>
      </c>
      <c r="M126" s="61" t="e">
        <f>'Verification Form'!#REF!</f>
        <v>#REF!</v>
      </c>
      <c r="N126" s="63" t="e">
        <f>'Verification Form'!#REF!</f>
        <v>#REF!</v>
      </c>
      <c r="O126" s="64" t="e">
        <f>'Verification Form'!#REF!</f>
        <v>#REF!</v>
      </c>
      <c r="P126" s="65" t="e">
        <f>'Verification Form'!#REF!</f>
        <v>#REF!</v>
      </c>
      <c r="Q126" s="65" t="e">
        <f>'Verification Form'!#REF!</f>
        <v>#REF!</v>
      </c>
      <c r="R126" s="66" t="e">
        <f>'Verification Form'!#REF!</f>
        <v>#REF!</v>
      </c>
      <c r="S126" s="66" t="e">
        <f>'Verification Form'!#REF!</f>
        <v>#REF!</v>
      </c>
      <c r="T126" s="66" t="e">
        <f>'Verification Form'!#REF!</f>
        <v>#REF!</v>
      </c>
      <c r="U126" s="67" t="e">
        <f>'Verification Form'!#REF!</f>
        <v>#REF!</v>
      </c>
      <c r="V126" s="68" t="e">
        <f>'Verification Form'!#REF!</f>
        <v>#REF!</v>
      </c>
      <c r="W126" s="69" t="e">
        <f>'Verification Form'!#REF!</f>
        <v>#REF!</v>
      </c>
      <c r="X126" s="69" t="e">
        <f>'Verification Form'!#REF!</f>
        <v>#REF!</v>
      </c>
      <c r="Y126" s="69" t="e">
        <f>'Verification Form'!#REF!</f>
        <v>#REF!</v>
      </c>
      <c r="Z126" s="69" t="e">
        <f>'Verification Form'!#REF!</f>
        <v>#REF!</v>
      </c>
      <c r="AA126" s="69" t="e">
        <f>'Verification Form'!#REF!</f>
        <v>#REF!</v>
      </c>
      <c r="AB126" s="69" t="e">
        <f>'Verification Form'!#REF!</f>
        <v>#REF!</v>
      </c>
      <c r="AC126" s="69" t="e">
        <f>'Verification Form'!#REF!</f>
        <v>#REF!</v>
      </c>
      <c r="AD126" s="69" t="e">
        <f>'Verification Form'!#REF!</f>
        <v>#REF!</v>
      </c>
      <c r="AE126" s="69" t="e">
        <f>'Verification Form'!#REF!</f>
        <v>#REF!</v>
      </c>
    </row>
    <row r="127" spans="1:31">
      <c r="A127" s="58" t="e">
        <f>'Verification Form'!#REF!</f>
        <v>#REF!</v>
      </c>
      <c r="B127" s="58" t="e">
        <f>'Verification Form'!#REF!</f>
        <v>#REF!</v>
      </c>
      <c r="C127" s="59" t="e">
        <f>'Verification Form'!#REF!</f>
        <v>#REF!</v>
      </c>
      <c r="D127" s="59" t="e">
        <f>'Verification Form'!#REF!</f>
        <v>#REF!</v>
      </c>
      <c r="E127" s="60" t="e">
        <f>'Verification Form'!#REF!</f>
        <v>#REF!</v>
      </c>
      <c r="F127" s="61" t="e">
        <f>'Verification Form'!#REF!</f>
        <v>#REF!</v>
      </c>
      <c r="G127" s="61" t="e">
        <f>'Verification Form'!#REF!</f>
        <v>#REF!</v>
      </c>
      <c r="H127" s="61" t="e">
        <f>'Verification Form'!#REF!</f>
        <v>#REF!</v>
      </c>
      <c r="I127" s="61" t="e">
        <f>'Verification Form'!#REF!</f>
        <v>#REF!</v>
      </c>
      <c r="J127" s="61" t="e">
        <f>'Verification Form'!#REF!</f>
        <v>#REF!</v>
      </c>
      <c r="K127" s="62" t="e">
        <f>'Verification Form'!#REF!</f>
        <v>#REF!</v>
      </c>
      <c r="L127" s="61" t="e">
        <f>'Verification Form'!#REF!</f>
        <v>#REF!</v>
      </c>
      <c r="M127" s="61" t="e">
        <f>'Verification Form'!#REF!</f>
        <v>#REF!</v>
      </c>
      <c r="N127" s="63" t="e">
        <f>'Verification Form'!#REF!</f>
        <v>#REF!</v>
      </c>
      <c r="O127" s="64" t="e">
        <f>'Verification Form'!#REF!</f>
        <v>#REF!</v>
      </c>
      <c r="P127" s="65" t="e">
        <f>'Verification Form'!#REF!</f>
        <v>#REF!</v>
      </c>
      <c r="Q127" s="65" t="e">
        <f>'Verification Form'!#REF!</f>
        <v>#REF!</v>
      </c>
      <c r="R127" s="66" t="e">
        <f>'Verification Form'!#REF!</f>
        <v>#REF!</v>
      </c>
      <c r="S127" s="66" t="e">
        <f>'Verification Form'!#REF!</f>
        <v>#REF!</v>
      </c>
      <c r="T127" s="66" t="e">
        <f>'Verification Form'!#REF!</f>
        <v>#REF!</v>
      </c>
      <c r="U127" s="67" t="e">
        <f>'Verification Form'!#REF!</f>
        <v>#REF!</v>
      </c>
      <c r="V127" s="68" t="e">
        <f>'Verification Form'!#REF!</f>
        <v>#REF!</v>
      </c>
      <c r="W127" s="69" t="e">
        <f>'Verification Form'!#REF!</f>
        <v>#REF!</v>
      </c>
      <c r="X127" s="69" t="e">
        <f>'Verification Form'!#REF!</f>
        <v>#REF!</v>
      </c>
      <c r="Y127" s="69" t="e">
        <f>'Verification Form'!#REF!</f>
        <v>#REF!</v>
      </c>
      <c r="Z127" s="69" t="e">
        <f>'Verification Form'!#REF!</f>
        <v>#REF!</v>
      </c>
      <c r="AA127" s="69" t="e">
        <f>'Verification Form'!#REF!</f>
        <v>#REF!</v>
      </c>
      <c r="AB127" s="69" t="e">
        <f>'Verification Form'!#REF!</f>
        <v>#REF!</v>
      </c>
      <c r="AC127" s="69" t="e">
        <f>'Verification Form'!#REF!</f>
        <v>#REF!</v>
      </c>
      <c r="AD127" s="69" t="e">
        <f>'Verification Form'!#REF!</f>
        <v>#REF!</v>
      </c>
      <c r="AE127" s="69" t="e">
        <f>'Verification Form'!#REF!</f>
        <v>#REF!</v>
      </c>
    </row>
    <row r="128" spans="1:31">
      <c r="A128" s="58" t="e">
        <f>'Verification Form'!#REF!</f>
        <v>#REF!</v>
      </c>
      <c r="B128" s="58" t="e">
        <f>'Verification Form'!#REF!</f>
        <v>#REF!</v>
      </c>
      <c r="C128" s="59" t="e">
        <f>'Verification Form'!#REF!</f>
        <v>#REF!</v>
      </c>
      <c r="D128" s="59" t="e">
        <f>'Verification Form'!#REF!</f>
        <v>#REF!</v>
      </c>
      <c r="E128" s="60" t="e">
        <f>'Verification Form'!#REF!</f>
        <v>#REF!</v>
      </c>
      <c r="F128" s="61" t="e">
        <f>'Verification Form'!#REF!</f>
        <v>#REF!</v>
      </c>
      <c r="G128" s="61" t="e">
        <f>'Verification Form'!#REF!</f>
        <v>#REF!</v>
      </c>
      <c r="H128" s="61" t="e">
        <f>'Verification Form'!#REF!</f>
        <v>#REF!</v>
      </c>
      <c r="I128" s="61" t="e">
        <f>'Verification Form'!#REF!</f>
        <v>#REF!</v>
      </c>
      <c r="J128" s="61" t="e">
        <f>'Verification Form'!#REF!</f>
        <v>#REF!</v>
      </c>
      <c r="K128" s="62" t="e">
        <f>'Verification Form'!#REF!</f>
        <v>#REF!</v>
      </c>
      <c r="L128" s="61" t="e">
        <f>'Verification Form'!#REF!</f>
        <v>#REF!</v>
      </c>
      <c r="M128" s="61" t="e">
        <f>'Verification Form'!#REF!</f>
        <v>#REF!</v>
      </c>
      <c r="N128" s="63" t="e">
        <f>'Verification Form'!#REF!</f>
        <v>#REF!</v>
      </c>
      <c r="O128" s="64" t="e">
        <f>'Verification Form'!#REF!</f>
        <v>#REF!</v>
      </c>
      <c r="P128" s="65" t="e">
        <f>'Verification Form'!#REF!</f>
        <v>#REF!</v>
      </c>
      <c r="Q128" s="65" t="e">
        <f>'Verification Form'!#REF!</f>
        <v>#REF!</v>
      </c>
      <c r="R128" s="66" t="e">
        <f>'Verification Form'!#REF!</f>
        <v>#REF!</v>
      </c>
      <c r="S128" s="66" t="e">
        <f>'Verification Form'!#REF!</f>
        <v>#REF!</v>
      </c>
      <c r="T128" s="66" t="e">
        <f>'Verification Form'!#REF!</f>
        <v>#REF!</v>
      </c>
      <c r="U128" s="67" t="e">
        <f>'Verification Form'!#REF!</f>
        <v>#REF!</v>
      </c>
      <c r="V128" s="68" t="e">
        <f>'Verification Form'!#REF!</f>
        <v>#REF!</v>
      </c>
      <c r="W128" s="69" t="e">
        <f>'Verification Form'!#REF!</f>
        <v>#REF!</v>
      </c>
      <c r="X128" s="69" t="e">
        <f>'Verification Form'!#REF!</f>
        <v>#REF!</v>
      </c>
      <c r="Y128" s="69" t="e">
        <f>'Verification Form'!#REF!</f>
        <v>#REF!</v>
      </c>
      <c r="Z128" s="69" t="e">
        <f>'Verification Form'!#REF!</f>
        <v>#REF!</v>
      </c>
      <c r="AA128" s="69" t="e">
        <f>'Verification Form'!#REF!</f>
        <v>#REF!</v>
      </c>
      <c r="AB128" s="69" t="e">
        <f>'Verification Form'!#REF!</f>
        <v>#REF!</v>
      </c>
      <c r="AC128" s="69" t="e">
        <f>'Verification Form'!#REF!</f>
        <v>#REF!</v>
      </c>
      <c r="AD128" s="69" t="e">
        <f>'Verification Form'!#REF!</f>
        <v>#REF!</v>
      </c>
      <c r="AE128" s="69" t="e">
        <f>'Verification Form'!#REF!</f>
        <v>#REF!</v>
      </c>
    </row>
    <row r="129" spans="1:31">
      <c r="A129" s="58" t="e">
        <f>'Verification Form'!#REF!</f>
        <v>#REF!</v>
      </c>
      <c r="B129" s="58" t="e">
        <f>'Verification Form'!#REF!</f>
        <v>#REF!</v>
      </c>
      <c r="C129" s="59" t="e">
        <f>'Verification Form'!#REF!</f>
        <v>#REF!</v>
      </c>
      <c r="D129" s="59" t="e">
        <f>'Verification Form'!#REF!</f>
        <v>#REF!</v>
      </c>
      <c r="E129" s="60" t="e">
        <f>'Verification Form'!#REF!</f>
        <v>#REF!</v>
      </c>
      <c r="F129" s="61" t="e">
        <f>'Verification Form'!#REF!</f>
        <v>#REF!</v>
      </c>
      <c r="G129" s="61" t="e">
        <f>'Verification Form'!#REF!</f>
        <v>#REF!</v>
      </c>
      <c r="H129" s="61" t="e">
        <f>'Verification Form'!#REF!</f>
        <v>#REF!</v>
      </c>
      <c r="I129" s="61" t="e">
        <f>'Verification Form'!#REF!</f>
        <v>#REF!</v>
      </c>
      <c r="J129" s="61" t="e">
        <f>'Verification Form'!#REF!</f>
        <v>#REF!</v>
      </c>
      <c r="K129" s="62" t="e">
        <f>'Verification Form'!#REF!</f>
        <v>#REF!</v>
      </c>
      <c r="L129" s="61" t="e">
        <f>'Verification Form'!#REF!</f>
        <v>#REF!</v>
      </c>
      <c r="M129" s="61" t="e">
        <f>'Verification Form'!#REF!</f>
        <v>#REF!</v>
      </c>
      <c r="N129" s="63" t="e">
        <f>'Verification Form'!#REF!</f>
        <v>#REF!</v>
      </c>
      <c r="O129" s="64" t="e">
        <f>'Verification Form'!#REF!</f>
        <v>#REF!</v>
      </c>
      <c r="P129" s="65" t="e">
        <f>'Verification Form'!#REF!</f>
        <v>#REF!</v>
      </c>
      <c r="Q129" s="65" t="e">
        <f>'Verification Form'!#REF!</f>
        <v>#REF!</v>
      </c>
      <c r="R129" s="66" t="e">
        <f>'Verification Form'!#REF!</f>
        <v>#REF!</v>
      </c>
      <c r="S129" s="66" t="e">
        <f>'Verification Form'!#REF!</f>
        <v>#REF!</v>
      </c>
      <c r="T129" s="66" t="e">
        <f>'Verification Form'!#REF!</f>
        <v>#REF!</v>
      </c>
      <c r="U129" s="67" t="e">
        <f>'Verification Form'!#REF!</f>
        <v>#REF!</v>
      </c>
      <c r="V129" s="68" t="e">
        <f>'Verification Form'!#REF!</f>
        <v>#REF!</v>
      </c>
      <c r="W129" s="69" t="e">
        <f>'Verification Form'!#REF!</f>
        <v>#REF!</v>
      </c>
      <c r="X129" s="69" t="e">
        <f>'Verification Form'!#REF!</f>
        <v>#REF!</v>
      </c>
      <c r="Y129" s="69" t="e">
        <f>'Verification Form'!#REF!</f>
        <v>#REF!</v>
      </c>
      <c r="Z129" s="69" t="e">
        <f>'Verification Form'!#REF!</f>
        <v>#REF!</v>
      </c>
      <c r="AA129" s="69" t="e">
        <f>'Verification Form'!#REF!</f>
        <v>#REF!</v>
      </c>
      <c r="AB129" s="69" t="e">
        <f>'Verification Form'!#REF!</f>
        <v>#REF!</v>
      </c>
      <c r="AC129" s="69" t="e">
        <f>'Verification Form'!#REF!</f>
        <v>#REF!</v>
      </c>
      <c r="AD129" s="69" t="e">
        <f>'Verification Form'!#REF!</f>
        <v>#REF!</v>
      </c>
      <c r="AE129" s="69" t="e">
        <f>'Verification Form'!#REF!</f>
        <v>#REF!</v>
      </c>
    </row>
    <row r="130" spans="1:31">
      <c r="A130" s="58" t="e">
        <f>'Verification Form'!#REF!</f>
        <v>#REF!</v>
      </c>
      <c r="B130" s="58" t="e">
        <f>'Verification Form'!#REF!</f>
        <v>#REF!</v>
      </c>
      <c r="C130" s="59" t="e">
        <f>'Verification Form'!#REF!</f>
        <v>#REF!</v>
      </c>
      <c r="D130" s="59" t="e">
        <f>'Verification Form'!#REF!</f>
        <v>#REF!</v>
      </c>
      <c r="E130" s="60" t="e">
        <f>'Verification Form'!#REF!</f>
        <v>#REF!</v>
      </c>
      <c r="F130" s="61" t="e">
        <f>'Verification Form'!#REF!</f>
        <v>#REF!</v>
      </c>
      <c r="G130" s="61" t="e">
        <f>'Verification Form'!#REF!</f>
        <v>#REF!</v>
      </c>
      <c r="H130" s="61" t="e">
        <f>'Verification Form'!#REF!</f>
        <v>#REF!</v>
      </c>
      <c r="I130" s="61" t="e">
        <f>'Verification Form'!#REF!</f>
        <v>#REF!</v>
      </c>
      <c r="J130" s="61" t="e">
        <f>'Verification Form'!#REF!</f>
        <v>#REF!</v>
      </c>
      <c r="K130" s="62" t="e">
        <f>'Verification Form'!#REF!</f>
        <v>#REF!</v>
      </c>
      <c r="L130" s="61" t="e">
        <f>'Verification Form'!#REF!</f>
        <v>#REF!</v>
      </c>
      <c r="M130" s="61" t="e">
        <f>'Verification Form'!#REF!</f>
        <v>#REF!</v>
      </c>
      <c r="N130" s="63" t="e">
        <f>'Verification Form'!#REF!</f>
        <v>#REF!</v>
      </c>
      <c r="O130" s="64" t="e">
        <f>'Verification Form'!#REF!</f>
        <v>#REF!</v>
      </c>
      <c r="P130" s="65" t="e">
        <f>'Verification Form'!#REF!</f>
        <v>#REF!</v>
      </c>
      <c r="Q130" s="65" t="e">
        <f>'Verification Form'!#REF!</f>
        <v>#REF!</v>
      </c>
      <c r="R130" s="66" t="e">
        <f>'Verification Form'!#REF!</f>
        <v>#REF!</v>
      </c>
      <c r="S130" s="66" t="e">
        <f>'Verification Form'!#REF!</f>
        <v>#REF!</v>
      </c>
      <c r="T130" s="66" t="e">
        <f>'Verification Form'!#REF!</f>
        <v>#REF!</v>
      </c>
      <c r="U130" s="67" t="e">
        <f>'Verification Form'!#REF!</f>
        <v>#REF!</v>
      </c>
      <c r="V130" s="68" t="e">
        <f>'Verification Form'!#REF!</f>
        <v>#REF!</v>
      </c>
      <c r="W130" s="69" t="e">
        <f>'Verification Form'!#REF!</f>
        <v>#REF!</v>
      </c>
      <c r="X130" s="69" t="e">
        <f>'Verification Form'!#REF!</f>
        <v>#REF!</v>
      </c>
      <c r="Y130" s="69" t="e">
        <f>'Verification Form'!#REF!</f>
        <v>#REF!</v>
      </c>
      <c r="Z130" s="69" t="e">
        <f>'Verification Form'!#REF!</f>
        <v>#REF!</v>
      </c>
      <c r="AA130" s="69" t="e">
        <f>'Verification Form'!#REF!</f>
        <v>#REF!</v>
      </c>
      <c r="AB130" s="69" t="e">
        <f>'Verification Form'!#REF!</f>
        <v>#REF!</v>
      </c>
      <c r="AC130" s="69" t="e">
        <f>'Verification Form'!#REF!</f>
        <v>#REF!</v>
      </c>
      <c r="AD130" s="69" t="e">
        <f>'Verification Form'!#REF!</f>
        <v>#REF!</v>
      </c>
      <c r="AE130" s="69" t="e">
        <f>'Verification Form'!#REF!</f>
        <v>#REF!</v>
      </c>
    </row>
    <row r="131" spans="1:31">
      <c r="A131" s="58" t="e">
        <f>'Verification Form'!#REF!</f>
        <v>#REF!</v>
      </c>
      <c r="B131" s="58" t="e">
        <f>'Verification Form'!#REF!</f>
        <v>#REF!</v>
      </c>
      <c r="C131" s="59" t="e">
        <f>'Verification Form'!#REF!</f>
        <v>#REF!</v>
      </c>
      <c r="D131" s="59" t="e">
        <f>'Verification Form'!#REF!</f>
        <v>#REF!</v>
      </c>
      <c r="E131" s="60" t="e">
        <f>'Verification Form'!#REF!</f>
        <v>#REF!</v>
      </c>
      <c r="F131" s="61" t="e">
        <f>'Verification Form'!#REF!</f>
        <v>#REF!</v>
      </c>
      <c r="G131" s="61" t="e">
        <f>'Verification Form'!#REF!</f>
        <v>#REF!</v>
      </c>
      <c r="H131" s="61" t="e">
        <f>'Verification Form'!#REF!</f>
        <v>#REF!</v>
      </c>
      <c r="I131" s="61" t="e">
        <f>'Verification Form'!#REF!</f>
        <v>#REF!</v>
      </c>
      <c r="J131" s="61" t="e">
        <f>'Verification Form'!#REF!</f>
        <v>#REF!</v>
      </c>
      <c r="K131" s="62" t="e">
        <f>'Verification Form'!#REF!</f>
        <v>#REF!</v>
      </c>
      <c r="L131" s="61" t="e">
        <f>'Verification Form'!#REF!</f>
        <v>#REF!</v>
      </c>
      <c r="M131" s="61" t="e">
        <f>'Verification Form'!#REF!</f>
        <v>#REF!</v>
      </c>
      <c r="N131" s="63" t="e">
        <f>'Verification Form'!#REF!</f>
        <v>#REF!</v>
      </c>
      <c r="O131" s="64" t="e">
        <f>'Verification Form'!#REF!</f>
        <v>#REF!</v>
      </c>
      <c r="P131" s="65" t="e">
        <f>'Verification Form'!#REF!</f>
        <v>#REF!</v>
      </c>
      <c r="Q131" s="65" t="e">
        <f>'Verification Form'!#REF!</f>
        <v>#REF!</v>
      </c>
      <c r="R131" s="66" t="e">
        <f>'Verification Form'!#REF!</f>
        <v>#REF!</v>
      </c>
      <c r="S131" s="66" t="e">
        <f>'Verification Form'!#REF!</f>
        <v>#REF!</v>
      </c>
      <c r="T131" s="66" t="e">
        <f>'Verification Form'!#REF!</f>
        <v>#REF!</v>
      </c>
      <c r="U131" s="67" t="e">
        <f>'Verification Form'!#REF!</f>
        <v>#REF!</v>
      </c>
      <c r="V131" s="68" t="e">
        <f>'Verification Form'!#REF!</f>
        <v>#REF!</v>
      </c>
      <c r="W131" s="69" t="e">
        <f>'Verification Form'!#REF!</f>
        <v>#REF!</v>
      </c>
      <c r="X131" s="69" t="e">
        <f>'Verification Form'!#REF!</f>
        <v>#REF!</v>
      </c>
      <c r="Y131" s="69" t="e">
        <f>'Verification Form'!#REF!</f>
        <v>#REF!</v>
      </c>
      <c r="Z131" s="69" t="e">
        <f>'Verification Form'!#REF!</f>
        <v>#REF!</v>
      </c>
      <c r="AA131" s="69" t="e">
        <f>'Verification Form'!#REF!</f>
        <v>#REF!</v>
      </c>
      <c r="AB131" s="69" t="e">
        <f>'Verification Form'!#REF!</f>
        <v>#REF!</v>
      </c>
      <c r="AC131" s="69" t="e">
        <f>'Verification Form'!#REF!</f>
        <v>#REF!</v>
      </c>
      <c r="AD131" s="69" t="e">
        <f>'Verification Form'!#REF!</f>
        <v>#REF!</v>
      </c>
      <c r="AE131" s="69" t="e">
        <f>'Verification Form'!#REF!</f>
        <v>#REF!</v>
      </c>
    </row>
    <row r="132" spans="1:31">
      <c r="A132" s="58" t="e">
        <f>'Verification Form'!#REF!</f>
        <v>#REF!</v>
      </c>
      <c r="B132" s="58" t="e">
        <f>'Verification Form'!#REF!</f>
        <v>#REF!</v>
      </c>
      <c r="C132" s="59" t="e">
        <f>'Verification Form'!#REF!</f>
        <v>#REF!</v>
      </c>
      <c r="D132" s="59" t="e">
        <f>'Verification Form'!#REF!</f>
        <v>#REF!</v>
      </c>
      <c r="E132" s="60" t="e">
        <f>'Verification Form'!#REF!</f>
        <v>#REF!</v>
      </c>
      <c r="F132" s="61" t="e">
        <f>'Verification Form'!#REF!</f>
        <v>#REF!</v>
      </c>
      <c r="G132" s="61" t="e">
        <f>'Verification Form'!#REF!</f>
        <v>#REF!</v>
      </c>
      <c r="H132" s="61" t="e">
        <f>'Verification Form'!#REF!</f>
        <v>#REF!</v>
      </c>
      <c r="I132" s="61" t="e">
        <f>'Verification Form'!#REF!</f>
        <v>#REF!</v>
      </c>
      <c r="J132" s="61" t="e">
        <f>'Verification Form'!#REF!</f>
        <v>#REF!</v>
      </c>
      <c r="K132" s="62" t="e">
        <f>'Verification Form'!#REF!</f>
        <v>#REF!</v>
      </c>
      <c r="L132" s="61" t="e">
        <f>'Verification Form'!#REF!</f>
        <v>#REF!</v>
      </c>
      <c r="M132" s="61" t="e">
        <f>'Verification Form'!#REF!</f>
        <v>#REF!</v>
      </c>
      <c r="N132" s="63" t="e">
        <f>'Verification Form'!#REF!</f>
        <v>#REF!</v>
      </c>
      <c r="O132" s="64" t="e">
        <f>'Verification Form'!#REF!</f>
        <v>#REF!</v>
      </c>
      <c r="P132" s="65" t="e">
        <f>'Verification Form'!#REF!</f>
        <v>#REF!</v>
      </c>
      <c r="Q132" s="65" t="e">
        <f>'Verification Form'!#REF!</f>
        <v>#REF!</v>
      </c>
      <c r="R132" s="66" t="e">
        <f>'Verification Form'!#REF!</f>
        <v>#REF!</v>
      </c>
      <c r="S132" s="66" t="e">
        <f>'Verification Form'!#REF!</f>
        <v>#REF!</v>
      </c>
      <c r="T132" s="66" t="e">
        <f>'Verification Form'!#REF!</f>
        <v>#REF!</v>
      </c>
      <c r="U132" s="67" t="e">
        <f>'Verification Form'!#REF!</f>
        <v>#REF!</v>
      </c>
      <c r="V132" s="68" t="e">
        <f>'Verification Form'!#REF!</f>
        <v>#REF!</v>
      </c>
      <c r="W132" s="69" t="e">
        <f>'Verification Form'!#REF!</f>
        <v>#REF!</v>
      </c>
      <c r="X132" s="69" t="e">
        <f>'Verification Form'!#REF!</f>
        <v>#REF!</v>
      </c>
      <c r="Y132" s="69" t="e">
        <f>'Verification Form'!#REF!</f>
        <v>#REF!</v>
      </c>
      <c r="Z132" s="69" t="e">
        <f>'Verification Form'!#REF!</f>
        <v>#REF!</v>
      </c>
      <c r="AA132" s="69" t="e">
        <f>'Verification Form'!#REF!</f>
        <v>#REF!</v>
      </c>
      <c r="AB132" s="69" t="e">
        <f>'Verification Form'!#REF!</f>
        <v>#REF!</v>
      </c>
      <c r="AC132" s="69" t="e">
        <f>'Verification Form'!#REF!</f>
        <v>#REF!</v>
      </c>
      <c r="AD132" s="69" t="e">
        <f>'Verification Form'!#REF!</f>
        <v>#REF!</v>
      </c>
      <c r="AE132" s="69" t="e">
        <f>'Verification Form'!#REF!</f>
        <v>#REF!</v>
      </c>
    </row>
    <row r="133" spans="1:31">
      <c r="A133" s="58" t="e">
        <f>'Verification Form'!#REF!</f>
        <v>#REF!</v>
      </c>
      <c r="B133" s="58" t="e">
        <f>'Verification Form'!#REF!</f>
        <v>#REF!</v>
      </c>
      <c r="C133" s="59" t="e">
        <f>'Verification Form'!#REF!</f>
        <v>#REF!</v>
      </c>
      <c r="D133" s="59" t="e">
        <f>'Verification Form'!#REF!</f>
        <v>#REF!</v>
      </c>
      <c r="E133" s="60" t="e">
        <f>'Verification Form'!#REF!</f>
        <v>#REF!</v>
      </c>
      <c r="F133" s="61" t="e">
        <f>'Verification Form'!#REF!</f>
        <v>#REF!</v>
      </c>
      <c r="G133" s="61" t="e">
        <f>'Verification Form'!#REF!</f>
        <v>#REF!</v>
      </c>
      <c r="H133" s="61" t="e">
        <f>'Verification Form'!#REF!</f>
        <v>#REF!</v>
      </c>
      <c r="I133" s="61" t="e">
        <f>'Verification Form'!#REF!</f>
        <v>#REF!</v>
      </c>
      <c r="J133" s="61" t="e">
        <f>'Verification Form'!#REF!</f>
        <v>#REF!</v>
      </c>
      <c r="K133" s="62" t="e">
        <f>'Verification Form'!#REF!</f>
        <v>#REF!</v>
      </c>
      <c r="L133" s="61" t="e">
        <f>'Verification Form'!#REF!</f>
        <v>#REF!</v>
      </c>
      <c r="M133" s="61" t="e">
        <f>'Verification Form'!#REF!</f>
        <v>#REF!</v>
      </c>
      <c r="N133" s="63" t="e">
        <f>'Verification Form'!#REF!</f>
        <v>#REF!</v>
      </c>
      <c r="O133" s="64" t="e">
        <f>'Verification Form'!#REF!</f>
        <v>#REF!</v>
      </c>
      <c r="P133" s="65" t="e">
        <f>'Verification Form'!#REF!</f>
        <v>#REF!</v>
      </c>
      <c r="Q133" s="65" t="e">
        <f>'Verification Form'!#REF!</f>
        <v>#REF!</v>
      </c>
      <c r="R133" s="66" t="e">
        <f>'Verification Form'!#REF!</f>
        <v>#REF!</v>
      </c>
      <c r="S133" s="66" t="e">
        <f>'Verification Form'!#REF!</f>
        <v>#REF!</v>
      </c>
      <c r="T133" s="66" t="e">
        <f>'Verification Form'!#REF!</f>
        <v>#REF!</v>
      </c>
      <c r="U133" s="67" t="e">
        <f>'Verification Form'!#REF!</f>
        <v>#REF!</v>
      </c>
      <c r="V133" s="68" t="e">
        <f>'Verification Form'!#REF!</f>
        <v>#REF!</v>
      </c>
      <c r="W133" s="69" t="e">
        <f>'Verification Form'!#REF!</f>
        <v>#REF!</v>
      </c>
      <c r="X133" s="69" t="e">
        <f>'Verification Form'!#REF!</f>
        <v>#REF!</v>
      </c>
      <c r="Y133" s="69" t="e">
        <f>'Verification Form'!#REF!</f>
        <v>#REF!</v>
      </c>
      <c r="Z133" s="69" t="e">
        <f>'Verification Form'!#REF!</f>
        <v>#REF!</v>
      </c>
      <c r="AA133" s="69" t="e">
        <f>'Verification Form'!#REF!</f>
        <v>#REF!</v>
      </c>
      <c r="AB133" s="69" t="e">
        <f>'Verification Form'!#REF!</f>
        <v>#REF!</v>
      </c>
      <c r="AC133" s="69" t="e">
        <f>'Verification Form'!#REF!</f>
        <v>#REF!</v>
      </c>
      <c r="AD133" s="69" t="e">
        <f>'Verification Form'!#REF!</f>
        <v>#REF!</v>
      </c>
      <c r="AE133" s="69" t="e">
        <f>'Verification Form'!#REF!</f>
        <v>#REF!</v>
      </c>
    </row>
    <row r="134" spans="1:31">
      <c r="A134" s="58" t="e">
        <f>'Verification Form'!#REF!</f>
        <v>#REF!</v>
      </c>
      <c r="B134" s="58" t="e">
        <f>'Verification Form'!#REF!</f>
        <v>#REF!</v>
      </c>
      <c r="C134" s="59" t="e">
        <f>'Verification Form'!#REF!</f>
        <v>#REF!</v>
      </c>
      <c r="D134" s="59" t="e">
        <f>'Verification Form'!#REF!</f>
        <v>#REF!</v>
      </c>
      <c r="E134" s="60" t="e">
        <f>'Verification Form'!#REF!</f>
        <v>#REF!</v>
      </c>
      <c r="F134" s="61" t="e">
        <f>'Verification Form'!#REF!</f>
        <v>#REF!</v>
      </c>
      <c r="G134" s="61" t="e">
        <f>'Verification Form'!#REF!</f>
        <v>#REF!</v>
      </c>
      <c r="H134" s="61" t="e">
        <f>'Verification Form'!#REF!</f>
        <v>#REF!</v>
      </c>
      <c r="I134" s="61" t="e">
        <f>'Verification Form'!#REF!</f>
        <v>#REF!</v>
      </c>
      <c r="J134" s="61" t="e">
        <f>'Verification Form'!#REF!</f>
        <v>#REF!</v>
      </c>
      <c r="K134" s="62" t="e">
        <f>'Verification Form'!#REF!</f>
        <v>#REF!</v>
      </c>
      <c r="L134" s="61" t="e">
        <f>'Verification Form'!#REF!</f>
        <v>#REF!</v>
      </c>
      <c r="M134" s="61" t="e">
        <f>'Verification Form'!#REF!</f>
        <v>#REF!</v>
      </c>
      <c r="N134" s="63" t="e">
        <f>'Verification Form'!#REF!</f>
        <v>#REF!</v>
      </c>
      <c r="O134" s="64" t="e">
        <f>'Verification Form'!#REF!</f>
        <v>#REF!</v>
      </c>
      <c r="P134" s="65" t="e">
        <f>'Verification Form'!#REF!</f>
        <v>#REF!</v>
      </c>
      <c r="Q134" s="65" t="e">
        <f>'Verification Form'!#REF!</f>
        <v>#REF!</v>
      </c>
      <c r="R134" s="66" t="e">
        <f>'Verification Form'!#REF!</f>
        <v>#REF!</v>
      </c>
      <c r="S134" s="66" t="e">
        <f>'Verification Form'!#REF!</f>
        <v>#REF!</v>
      </c>
      <c r="T134" s="66" t="e">
        <f>'Verification Form'!#REF!</f>
        <v>#REF!</v>
      </c>
      <c r="U134" s="67" t="e">
        <f>'Verification Form'!#REF!</f>
        <v>#REF!</v>
      </c>
      <c r="V134" s="68" t="e">
        <f>'Verification Form'!#REF!</f>
        <v>#REF!</v>
      </c>
      <c r="W134" s="69" t="e">
        <f>'Verification Form'!#REF!</f>
        <v>#REF!</v>
      </c>
      <c r="X134" s="69" t="e">
        <f>'Verification Form'!#REF!</f>
        <v>#REF!</v>
      </c>
      <c r="Y134" s="69" t="e">
        <f>'Verification Form'!#REF!</f>
        <v>#REF!</v>
      </c>
      <c r="Z134" s="69" t="e">
        <f>'Verification Form'!#REF!</f>
        <v>#REF!</v>
      </c>
      <c r="AA134" s="69" t="e">
        <f>'Verification Form'!#REF!</f>
        <v>#REF!</v>
      </c>
      <c r="AB134" s="69" t="e">
        <f>'Verification Form'!#REF!</f>
        <v>#REF!</v>
      </c>
      <c r="AC134" s="69" t="e">
        <f>'Verification Form'!#REF!</f>
        <v>#REF!</v>
      </c>
      <c r="AD134" s="69" t="e">
        <f>'Verification Form'!#REF!</f>
        <v>#REF!</v>
      </c>
      <c r="AE134" s="69" t="e">
        <f>'Verification Form'!#REF!</f>
        <v>#REF!</v>
      </c>
    </row>
    <row r="135" spans="1:31">
      <c r="A135" s="58" t="e">
        <f>'Verification Form'!#REF!</f>
        <v>#REF!</v>
      </c>
      <c r="B135" s="58" t="e">
        <f>'Verification Form'!#REF!</f>
        <v>#REF!</v>
      </c>
      <c r="C135" s="59" t="e">
        <f>'Verification Form'!#REF!</f>
        <v>#REF!</v>
      </c>
      <c r="D135" s="59" t="e">
        <f>'Verification Form'!#REF!</f>
        <v>#REF!</v>
      </c>
      <c r="E135" s="60" t="e">
        <f>'Verification Form'!#REF!</f>
        <v>#REF!</v>
      </c>
      <c r="F135" s="61" t="e">
        <f>'Verification Form'!#REF!</f>
        <v>#REF!</v>
      </c>
      <c r="G135" s="61" t="e">
        <f>'Verification Form'!#REF!</f>
        <v>#REF!</v>
      </c>
      <c r="H135" s="61" t="e">
        <f>'Verification Form'!#REF!</f>
        <v>#REF!</v>
      </c>
      <c r="I135" s="61" t="e">
        <f>'Verification Form'!#REF!</f>
        <v>#REF!</v>
      </c>
      <c r="J135" s="61" t="e">
        <f>'Verification Form'!#REF!</f>
        <v>#REF!</v>
      </c>
      <c r="K135" s="62" t="e">
        <f>'Verification Form'!#REF!</f>
        <v>#REF!</v>
      </c>
      <c r="L135" s="61" t="e">
        <f>'Verification Form'!#REF!</f>
        <v>#REF!</v>
      </c>
      <c r="M135" s="61" t="e">
        <f>'Verification Form'!#REF!</f>
        <v>#REF!</v>
      </c>
      <c r="N135" s="63" t="e">
        <f>'Verification Form'!#REF!</f>
        <v>#REF!</v>
      </c>
      <c r="O135" s="64" t="e">
        <f>'Verification Form'!#REF!</f>
        <v>#REF!</v>
      </c>
      <c r="P135" s="65" t="e">
        <f>'Verification Form'!#REF!</f>
        <v>#REF!</v>
      </c>
      <c r="Q135" s="65" t="e">
        <f>'Verification Form'!#REF!</f>
        <v>#REF!</v>
      </c>
      <c r="R135" s="66" t="e">
        <f>'Verification Form'!#REF!</f>
        <v>#REF!</v>
      </c>
      <c r="S135" s="66" t="e">
        <f>'Verification Form'!#REF!</f>
        <v>#REF!</v>
      </c>
      <c r="T135" s="66" t="e">
        <f>'Verification Form'!#REF!</f>
        <v>#REF!</v>
      </c>
      <c r="U135" s="67" t="e">
        <f>'Verification Form'!#REF!</f>
        <v>#REF!</v>
      </c>
      <c r="V135" s="68" t="e">
        <f>'Verification Form'!#REF!</f>
        <v>#REF!</v>
      </c>
      <c r="W135" s="69" t="e">
        <f>'Verification Form'!#REF!</f>
        <v>#REF!</v>
      </c>
      <c r="X135" s="69" t="e">
        <f>'Verification Form'!#REF!</f>
        <v>#REF!</v>
      </c>
      <c r="Y135" s="69" t="e">
        <f>'Verification Form'!#REF!</f>
        <v>#REF!</v>
      </c>
      <c r="Z135" s="69" t="e">
        <f>'Verification Form'!#REF!</f>
        <v>#REF!</v>
      </c>
      <c r="AA135" s="69" t="e">
        <f>'Verification Form'!#REF!</f>
        <v>#REF!</v>
      </c>
      <c r="AB135" s="69" t="e">
        <f>'Verification Form'!#REF!</f>
        <v>#REF!</v>
      </c>
      <c r="AC135" s="69" t="e">
        <f>'Verification Form'!#REF!</f>
        <v>#REF!</v>
      </c>
      <c r="AD135" s="69" t="e">
        <f>'Verification Form'!#REF!</f>
        <v>#REF!</v>
      </c>
      <c r="AE135" s="69" t="e">
        <f>'Verification Form'!#REF!</f>
        <v>#REF!</v>
      </c>
    </row>
    <row r="136" spans="1:31">
      <c r="A136" s="58" t="e">
        <f>'Verification Form'!#REF!</f>
        <v>#REF!</v>
      </c>
      <c r="B136" s="58" t="e">
        <f>'Verification Form'!#REF!</f>
        <v>#REF!</v>
      </c>
      <c r="C136" s="59" t="e">
        <f>'Verification Form'!#REF!</f>
        <v>#REF!</v>
      </c>
      <c r="D136" s="59" t="e">
        <f>'Verification Form'!#REF!</f>
        <v>#REF!</v>
      </c>
      <c r="E136" s="60" t="e">
        <f>'Verification Form'!#REF!</f>
        <v>#REF!</v>
      </c>
      <c r="F136" s="61" t="e">
        <f>'Verification Form'!#REF!</f>
        <v>#REF!</v>
      </c>
      <c r="G136" s="61" t="e">
        <f>'Verification Form'!#REF!</f>
        <v>#REF!</v>
      </c>
      <c r="H136" s="61" t="e">
        <f>'Verification Form'!#REF!</f>
        <v>#REF!</v>
      </c>
      <c r="I136" s="61" t="e">
        <f>'Verification Form'!#REF!</f>
        <v>#REF!</v>
      </c>
      <c r="J136" s="61" t="e">
        <f>'Verification Form'!#REF!</f>
        <v>#REF!</v>
      </c>
      <c r="K136" s="62" t="e">
        <f>'Verification Form'!#REF!</f>
        <v>#REF!</v>
      </c>
      <c r="L136" s="61" t="e">
        <f>'Verification Form'!#REF!</f>
        <v>#REF!</v>
      </c>
      <c r="M136" s="61" t="e">
        <f>'Verification Form'!#REF!</f>
        <v>#REF!</v>
      </c>
      <c r="N136" s="63" t="e">
        <f>'Verification Form'!#REF!</f>
        <v>#REF!</v>
      </c>
      <c r="O136" s="64" t="e">
        <f>'Verification Form'!#REF!</f>
        <v>#REF!</v>
      </c>
      <c r="P136" s="65" t="e">
        <f>'Verification Form'!#REF!</f>
        <v>#REF!</v>
      </c>
      <c r="Q136" s="65" t="e">
        <f>'Verification Form'!#REF!</f>
        <v>#REF!</v>
      </c>
      <c r="R136" s="66" t="e">
        <f>'Verification Form'!#REF!</f>
        <v>#REF!</v>
      </c>
      <c r="S136" s="66" t="e">
        <f>'Verification Form'!#REF!</f>
        <v>#REF!</v>
      </c>
      <c r="T136" s="66" t="e">
        <f>'Verification Form'!#REF!</f>
        <v>#REF!</v>
      </c>
      <c r="U136" s="67" t="e">
        <f>'Verification Form'!#REF!</f>
        <v>#REF!</v>
      </c>
      <c r="V136" s="68" t="e">
        <f>'Verification Form'!#REF!</f>
        <v>#REF!</v>
      </c>
      <c r="W136" s="69" t="e">
        <f>'Verification Form'!#REF!</f>
        <v>#REF!</v>
      </c>
      <c r="X136" s="69" t="e">
        <f>'Verification Form'!#REF!</f>
        <v>#REF!</v>
      </c>
      <c r="Y136" s="69" t="e">
        <f>'Verification Form'!#REF!</f>
        <v>#REF!</v>
      </c>
      <c r="Z136" s="69" t="e">
        <f>'Verification Form'!#REF!</f>
        <v>#REF!</v>
      </c>
      <c r="AA136" s="69" t="e">
        <f>'Verification Form'!#REF!</f>
        <v>#REF!</v>
      </c>
      <c r="AB136" s="69" t="e">
        <f>'Verification Form'!#REF!</f>
        <v>#REF!</v>
      </c>
      <c r="AC136" s="69" t="e">
        <f>'Verification Form'!#REF!</f>
        <v>#REF!</v>
      </c>
      <c r="AD136" s="69" t="e">
        <f>'Verification Form'!#REF!</f>
        <v>#REF!</v>
      </c>
      <c r="AE136" s="69" t="e">
        <f>'Verification Form'!#REF!</f>
        <v>#REF!</v>
      </c>
    </row>
    <row r="137" spans="1:31">
      <c r="A137" s="58" t="e">
        <f>'Verification Form'!#REF!</f>
        <v>#REF!</v>
      </c>
      <c r="B137" s="58" t="e">
        <f>'Verification Form'!#REF!</f>
        <v>#REF!</v>
      </c>
      <c r="C137" s="59" t="e">
        <f>'Verification Form'!#REF!</f>
        <v>#REF!</v>
      </c>
      <c r="D137" s="59" t="e">
        <f>'Verification Form'!#REF!</f>
        <v>#REF!</v>
      </c>
      <c r="E137" s="60" t="e">
        <f>'Verification Form'!#REF!</f>
        <v>#REF!</v>
      </c>
      <c r="F137" s="61" t="e">
        <f>'Verification Form'!#REF!</f>
        <v>#REF!</v>
      </c>
      <c r="G137" s="61" t="e">
        <f>'Verification Form'!#REF!</f>
        <v>#REF!</v>
      </c>
      <c r="H137" s="61" t="e">
        <f>'Verification Form'!#REF!</f>
        <v>#REF!</v>
      </c>
      <c r="I137" s="61" t="e">
        <f>'Verification Form'!#REF!</f>
        <v>#REF!</v>
      </c>
      <c r="J137" s="61" t="e">
        <f>'Verification Form'!#REF!</f>
        <v>#REF!</v>
      </c>
      <c r="K137" s="62" t="e">
        <f>'Verification Form'!#REF!</f>
        <v>#REF!</v>
      </c>
      <c r="L137" s="61" t="e">
        <f>'Verification Form'!#REF!</f>
        <v>#REF!</v>
      </c>
      <c r="M137" s="61" t="e">
        <f>'Verification Form'!#REF!</f>
        <v>#REF!</v>
      </c>
      <c r="N137" s="63" t="e">
        <f>'Verification Form'!#REF!</f>
        <v>#REF!</v>
      </c>
      <c r="O137" s="64" t="e">
        <f>'Verification Form'!#REF!</f>
        <v>#REF!</v>
      </c>
      <c r="P137" s="65" t="e">
        <f>'Verification Form'!#REF!</f>
        <v>#REF!</v>
      </c>
      <c r="Q137" s="65" t="e">
        <f>'Verification Form'!#REF!</f>
        <v>#REF!</v>
      </c>
      <c r="R137" s="66" t="e">
        <f>'Verification Form'!#REF!</f>
        <v>#REF!</v>
      </c>
      <c r="S137" s="66" t="e">
        <f>'Verification Form'!#REF!</f>
        <v>#REF!</v>
      </c>
      <c r="T137" s="66" t="e">
        <f>'Verification Form'!#REF!</f>
        <v>#REF!</v>
      </c>
      <c r="U137" s="67" t="e">
        <f>'Verification Form'!#REF!</f>
        <v>#REF!</v>
      </c>
      <c r="V137" s="68" t="e">
        <f>'Verification Form'!#REF!</f>
        <v>#REF!</v>
      </c>
      <c r="W137" s="69" t="e">
        <f>'Verification Form'!#REF!</f>
        <v>#REF!</v>
      </c>
      <c r="X137" s="69" t="e">
        <f>'Verification Form'!#REF!</f>
        <v>#REF!</v>
      </c>
      <c r="Y137" s="69" t="e">
        <f>'Verification Form'!#REF!</f>
        <v>#REF!</v>
      </c>
      <c r="Z137" s="69" t="e">
        <f>'Verification Form'!#REF!</f>
        <v>#REF!</v>
      </c>
      <c r="AA137" s="69" t="e">
        <f>'Verification Form'!#REF!</f>
        <v>#REF!</v>
      </c>
      <c r="AB137" s="69" t="e">
        <f>'Verification Form'!#REF!</f>
        <v>#REF!</v>
      </c>
      <c r="AC137" s="69" t="e">
        <f>'Verification Form'!#REF!</f>
        <v>#REF!</v>
      </c>
      <c r="AD137" s="69" t="e">
        <f>'Verification Form'!#REF!</f>
        <v>#REF!</v>
      </c>
      <c r="AE137" s="69" t="e">
        <f>'Verification Form'!#REF!</f>
        <v>#REF!</v>
      </c>
    </row>
    <row r="138" spans="1:31">
      <c r="A138" s="58" t="e">
        <f>'Verification Form'!#REF!</f>
        <v>#REF!</v>
      </c>
      <c r="B138" s="58" t="e">
        <f>'Verification Form'!#REF!</f>
        <v>#REF!</v>
      </c>
      <c r="C138" s="59" t="e">
        <f>'Verification Form'!#REF!</f>
        <v>#REF!</v>
      </c>
      <c r="D138" s="59" t="e">
        <f>'Verification Form'!#REF!</f>
        <v>#REF!</v>
      </c>
      <c r="E138" s="60" t="e">
        <f>'Verification Form'!#REF!</f>
        <v>#REF!</v>
      </c>
      <c r="F138" s="61" t="e">
        <f>'Verification Form'!#REF!</f>
        <v>#REF!</v>
      </c>
      <c r="G138" s="61" t="e">
        <f>'Verification Form'!#REF!</f>
        <v>#REF!</v>
      </c>
      <c r="H138" s="61" t="e">
        <f>'Verification Form'!#REF!</f>
        <v>#REF!</v>
      </c>
      <c r="I138" s="61" t="e">
        <f>'Verification Form'!#REF!</f>
        <v>#REF!</v>
      </c>
      <c r="J138" s="61" t="e">
        <f>'Verification Form'!#REF!</f>
        <v>#REF!</v>
      </c>
      <c r="K138" s="62" t="e">
        <f>'Verification Form'!#REF!</f>
        <v>#REF!</v>
      </c>
      <c r="L138" s="61" t="e">
        <f>'Verification Form'!#REF!</f>
        <v>#REF!</v>
      </c>
      <c r="M138" s="61" t="e">
        <f>'Verification Form'!#REF!</f>
        <v>#REF!</v>
      </c>
      <c r="N138" s="63" t="e">
        <f>'Verification Form'!#REF!</f>
        <v>#REF!</v>
      </c>
      <c r="O138" s="64" t="e">
        <f>'Verification Form'!#REF!</f>
        <v>#REF!</v>
      </c>
      <c r="P138" s="65" t="e">
        <f>'Verification Form'!#REF!</f>
        <v>#REF!</v>
      </c>
      <c r="Q138" s="65" t="e">
        <f>'Verification Form'!#REF!</f>
        <v>#REF!</v>
      </c>
      <c r="R138" s="66" t="e">
        <f>'Verification Form'!#REF!</f>
        <v>#REF!</v>
      </c>
      <c r="S138" s="66" t="e">
        <f>'Verification Form'!#REF!</f>
        <v>#REF!</v>
      </c>
      <c r="T138" s="66" t="e">
        <f>'Verification Form'!#REF!</f>
        <v>#REF!</v>
      </c>
      <c r="U138" s="67" t="e">
        <f>'Verification Form'!#REF!</f>
        <v>#REF!</v>
      </c>
      <c r="V138" s="68" t="e">
        <f>'Verification Form'!#REF!</f>
        <v>#REF!</v>
      </c>
      <c r="W138" s="69" t="e">
        <f>'Verification Form'!#REF!</f>
        <v>#REF!</v>
      </c>
      <c r="X138" s="69" t="e">
        <f>'Verification Form'!#REF!</f>
        <v>#REF!</v>
      </c>
      <c r="Y138" s="69" t="e">
        <f>'Verification Form'!#REF!</f>
        <v>#REF!</v>
      </c>
      <c r="Z138" s="69" t="e">
        <f>'Verification Form'!#REF!</f>
        <v>#REF!</v>
      </c>
      <c r="AA138" s="69" t="e">
        <f>'Verification Form'!#REF!</f>
        <v>#REF!</v>
      </c>
      <c r="AB138" s="69" t="e">
        <f>'Verification Form'!#REF!</f>
        <v>#REF!</v>
      </c>
      <c r="AC138" s="69" t="e">
        <f>'Verification Form'!#REF!</f>
        <v>#REF!</v>
      </c>
      <c r="AD138" s="69" t="e">
        <f>'Verification Form'!#REF!</f>
        <v>#REF!</v>
      </c>
      <c r="AE138" s="69" t="e">
        <f>'Verification Form'!#REF!</f>
        <v>#REF!</v>
      </c>
    </row>
    <row r="139" spans="1:31">
      <c r="A139" s="58" t="e">
        <f>'Verification Form'!#REF!</f>
        <v>#REF!</v>
      </c>
      <c r="B139" s="58" t="e">
        <f>'Verification Form'!#REF!</f>
        <v>#REF!</v>
      </c>
      <c r="C139" s="59" t="e">
        <f>'Verification Form'!#REF!</f>
        <v>#REF!</v>
      </c>
      <c r="D139" s="59" t="e">
        <f>'Verification Form'!#REF!</f>
        <v>#REF!</v>
      </c>
      <c r="E139" s="60" t="e">
        <f>'Verification Form'!#REF!</f>
        <v>#REF!</v>
      </c>
      <c r="F139" s="61" t="e">
        <f>'Verification Form'!#REF!</f>
        <v>#REF!</v>
      </c>
      <c r="G139" s="61" t="e">
        <f>'Verification Form'!#REF!</f>
        <v>#REF!</v>
      </c>
      <c r="H139" s="61" t="e">
        <f>'Verification Form'!#REF!</f>
        <v>#REF!</v>
      </c>
      <c r="I139" s="61" t="e">
        <f>'Verification Form'!#REF!</f>
        <v>#REF!</v>
      </c>
      <c r="J139" s="61" t="e">
        <f>'Verification Form'!#REF!</f>
        <v>#REF!</v>
      </c>
      <c r="K139" s="62" t="e">
        <f>'Verification Form'!#REF!</f>
        <v>#REF!</v>
      </c>
      <c r="L139" s="61" t="e">
        <f>'Verification Form'!#REF!</f>
        <v>#REF!</v>
      </c>
      <c r="M139" s="61" t="e">
        <f>'Verification Form'!#REF!</f>
        <v>#REF!</v>
      </c>
      <c r="N139" s="63" t="e">
        <f>'Verification Form'!#REF!</f>
        <v>#REF!</v>
      </c>
      <c r="O139" s="64" t="e">
        <f>'Verification Form'!#REF!</f>
        <v>#REF!</v>
      </c>
      <c r="P139" s="65" t="e">
        <f>'Verification Form'!#REF!</f>
        <v>#REF!</v>
      </c>
      <c r="Q139" s="65" t="e">
        <f>'Verification Form'!#REF!</f>
        <v>#REF!</v>
      </c>
      <c r="R139" s="66" t="e">
        <f>'Verification Form'!#REF!</f>
        <v>#REF!</v>
      </c>
      <c r="S139" s="66" t="e">
        <f>'Verification Form'!#REF!</f>
        <v>#REF!</v>
      </c>
      <c r="T139" s="66" t="e">
        <f>'Verification Form'!#REF!</f>
        <v>#REF!</v>
      </c>
      <c r="U139" s="67" t="e">
        <f>'Verification Form'!#REF!</f>
        <v>#REF!</v>
      </c>
      <c r="V139" s="68" t="e">
        <f>'Verification Form'!#REF!</f>
        <v>#REF!</v>
      </c>
      <c r="W139" s="69" t="e">
        <f>'Verification Form'!#REF!</f>
        <v>#REF!</v>
      </c>
      <c r="X139" s="69" t="e">
        <f>'Verification Form'!#REF!</f>
        <v>#REF!</v>
      </c>
      <c r="Y139" s="69" t="e">
        <f>'Verification Form'!#REF!</f>
        <v>#REF!</v>
      </c>
      <c r="Z139" s="69" t="e">
        <f>'Verification Form'!#REF!</f>
        <v>#REF!</v>
      </c>
      <c r="AA139" s="69" t="e">
        <f>'Verification Form'!#REF!</f>
        <v>#REF!</v>
      </c>
      <c r="AB139" s="69" t="e">
        <f>'Verification Form'!#REF!</f>
        <v>#REF!</v>
      </c>
      <c r="AC139" s="69" t="e">
        <f>'Verification Form'!#REF!</f>
        <v>#REF!</v>
      </c>
      <c r="AD139" s="69" t="e">
        <f>'Verification Form'!#REF!</f>
        <v>#REF!</v>
      </c>
      <c r="AE139" s="69" t="e">
        <f>'Verification Form'!#REF!</f>
        <v>#REF!</v>
      </c>
    </row>
    <row r="140" spans="1:31">
      <c r="A140" s="58" t="e">
        <f>'Verification Form'!#REF!</f>
        <v>#REF!</v>
      </c>
      <c r="B140" s="58" t="e">
        <f>'Verification Form'!#REF!</f>
        <v>#REF!</v>
      </c>
      <c r="C140" s="59" t="e">
        <f>'Verification Form'!#REF!</f>
        <v>#REF!</v>
      </c>
      <c r="D140" s="59" t="e">
        <f>'Verification Form'!#REF!</f>
        <v>#REF!</v>
      </c>
      <c r="E140" s="60" t="e">
        <f>'Verification Form'!#REF!</f>
        <v>#REF!</v>
      </c>
      <c r="F140" s="61" t="e">
        <f>'Verification Form'!#REF!</f>
        <v>#REF!</v>
      </c>
      <c r="G140" s="61" t="e">
        <f>'Verification Form'!#REF!</f>
        <v>#REF!</v>
      </c>
      <c r="H140" s="61" t="e">
        <f>'Verification Form'!#REF!</f>
        <v>#REF!</v>
      </c>
      <c r="I140" s="61" t="e">
        <f>'Verification Form'!#REF!</f>
        <v>#REF!</v>
      </c>
      <c r="J140" s="61" t="e">
        <f>'Verification Form'!#REF!</f>
        <v>#REF!</v>
      </c>
      <c r="K140" s="62" t="e">
        <f>'Verification Form'!#REF!</f>
        <v>#REF!</v>
      </c>
      <c r="L140" s="61" t="e">
        <f>'Verification Form'!#REF!</f>
        <v>#REF!</v>
      </c>
      <c r="M140" s="61" t="e">
        <f>'Verification Form'!#REF!</f>
        <v>#REF!</v>
      </c>
      <c r="N140" s="63" t="e">
        <f>'Verification Form'!#REF!</f>
        <v>#REF!</v>
      </c>
      <c r="O140" s="64" t="e">
        <f>'Verification Form'!#REF!</f>
        <v>#REF!</v>
      </c>
      <c r="P140" s="65" t="e">
        <f>'Verification Form'!#REF!</f>
        <v>#REF!</v>
      </c>
      <c r="Q140" s="65" t="e">
        <f>'Verification Form'!#REF!</f>
        <v>#REF!</v>
      </c>
      <c r="R140" s="66" t="e">
        <f>'Verification Form'!#REF!</f>
        <v>#REF!</v>
      </c>
      <c r="S140" s="66" t="e">
        <f>'Verification Form'!#REF!</f>
        <v>#REF!</v>
      </c>
      <c r="T140" s="66" t="e">
        <f>'Verification Form'!#REF!</f>
        <v>#REF!</v>
      </c>
      <c r="U140" s="67" t="e">
        <f>'Verification Form'!#REF!</f>
        <v>#REF!</v>
      </c>
      <c r="V140" s="68" t="e">
        <f>'Verification Form'!#REF!</f>
        <v>#REF!</v>
      </c>
      <c r="W140" s="69" t="e">
        <f>'Verification Form'!#REF!</f>
        <v>#REF!</v>
      </c>
      <c r="X140" s="69" t="e">
        <f>'Verification Form'!#REF!</f>
        <v>#REF!</v>
      </c>
      <c r="Y140" s="69" t="e">
        <f>'Verification Form'!#REF!</f>
        <v>#REF!</v>
      </c>
      <c r="Z140" s="69" t="e">
        <f>'Verification Form'!#REF!</f>
        <v>#REF!</v>
      </c>
      <c r="AA140" s="69" t="e">
        <f>'Verification Form'!#REF!</f>
        <v>#REF!</v>
      </c>
      <c r="AB140" s="69" t="e">
        <f>'Verification Form'!#REF!</f>
        <v>#REF!</v>
      </c>
      <c r="AC140" s="69" t="e">
        <f>'Verification Form'!#REF!</f>
        <v>#REF!</v>
      </c>
      <c r="AD140" s="69" t="e">
        <f>'Verification Form'!#REF!</f>
        <v>#REF!</v>
      </c>
      <c r="AE140" s="69" t="e">
        <f>'Verification Form'!#REF!</f>
        <v>#REF!</v>
      </c>
    </row>
    <row r="141" spans="1:31">
      <c r="A141" s="58" t="e">
        <f>'Verification Form'!#REF!</f>
        <v>#REF!</v>
      </c>
      <c r="B141" s="58" t="e">
        <f>'Verification Form'!#REF!</f>
        <v>#REF!</v>
      </c>
      <c r="C141" s="59" t="e">
        <f>'Verification Form'!#REF!</f>
        <v>#REF!</v>
      </c>
      <c r="D141" s="59" t="e">
        <f>'Verification Form'!#REF!</f>
        <v>#REF!</v>
      </c>
      <c r="E141" s="60" t="e">
        <f>'Verification Form'!#REF!</f>
        <v>#REF!</v>
      </c>
      <c r="F141" s="61" t="e">
        <f>'Verification Form'!#REF!</f>
        <v>#REF!</v>
      </c>
      <c r="G141" s="61" t="e">
        <f>'Verification Form'!#REF!</f>
        <v>#REF!</v>
      </c>
      <c r="H141" s="61" t="e">
        <f>'Verification Form'!#REF!</f>
        <v>#REF!</v>
      </c>
      <c r="I141" s="61" t="e">
        <f>'Verification Form'!#REF!</f>
        <v>#REF!</v>
      </c>
      <c r="J141" s="61" t="e">
        <f>'Verification Form'!#REF!</f>
        <v>#REF!</v>
      </c>
      <c r="K141" s="62" t="e">
        <f>'Verification Form'!#REF!</f>
        <v>#REF!</v>
      </c>
      <c r="L141" s="61" t="e">
        <f>'Verification Form'!#REF!</f>
        <v>#REF!</v>
      </c>
      <c r="M141" s="61" t="e">
        <f>'Verification Form'!#REF!</f>
        <v>#REF!</v>
      </c>
      <c r="N141" s="63" t="e">
        <f>'Verification Form'!#REF!</f>
        <v>#REF!</v>
      </c>
      <c r="O141" s="64" t="e">
        <f>'Verification Form'!#REF!</f>
        <v>#REF!</v>
      </c>
      <c r="P141" s="65" t="e">
        <f>'Verification Form'!#REF!</f>
        <v>#REF!</v>
      </c>
      <c r="Q141" s="65" t="e">
        <f>'Verification Form'!#REF!</f>
        <v>#REF!</v>
      </c>
      <c r="R141" s="66" t="e">
        <f>'Verification Form'!#REF!</f>
        <v>#REF!</v>
      </c>
      <c r="S141" s="66" t="e">
        <f>'Verification Form'!#REF!</f>
        <v>#REF!</v>
      </c>
      <c r="T141" s="66" t="e">
        <f>'Verification Form'!#REF!</f>
        <v>#REF!</v>
      </c>
      <c r="U141" s="67" t="e">
        <f>'Verification Form'!#REF!</f>
        <v>#REF!</v>
      </c>
      <c r="V141" s="68" t="e">
        <f>'Verification Form'!#REF!</f>
        <v>#REF!</v>
      </c>
      <c r="W141" s="69" t="e">
        <f>'Verification Form'!#REF!</f>
        <v>#REF!</v>
      </c>
      <c r="X141" s="69" t="e">
        <f>'Verification Form'!#REF!</f>
        <v>#REF!</v>
      </c>
      <c r="Y141" s="69" t="e">
        <f>'Verification Form'!#REF!</f>
        <v>#REF!</v>
      </c>
      <c r="Z141" s="69" t="e">
        <f>'Verification Form'!#REF!</f>
        <v>#REF!</v>
      </c>
      <c r="AA141" s="69" t="e">
        <f>'Verification Form'!#REF!</f>
        <v>#REF!</v>
      </c>
      <c r="AB141" s="69" t="e">
        <f>'Verification Form'!#REF!</f>
        <v>#REF!</v>
      </c>
      <c r="AC141" s="69" t="e">
        <f>'Verification Form'!#REF!</f>
        <v>#REF!</v>
      </c>
      <c r="AD141" s="69" t="e">
        <f>'Verification Form'!#REF!</f>
        <v>#REF!</v>
      </c>
      <c r="AE141" s="69" t="e">
        <f>'Verification Form'!#REF!</f>
        <v>#REF!</v>
      </c>
    </row>
    <row r="142" spans="1:31">
      <c r="A142" s="58" t="e">
        <f>'Verification Form'!#REF!</f>
        <v>#REF!</v>
      </c>
      <c r="B142" s="58" t="e">
        <f>'Verification Form'!#REF!</f>
        <v>#REF!</v>
      </c>
      <c r="C142" s="59" t="e">
        <f>'Verification Form'!#REF!</f>
        <v>#REF!</v>
      </c>
      <c r="D142" s="59" t="e">
        <f>'Verification Form'!#REF!</f>
        <v>#REF!</v>
      </c>
      <c r="E142" s="60" t="e">
        <f>'Verification Form'!#REF!</f>
        <v>#REF!</v>
      </c>
      <c r="F142" s="61" t="e">
        <f>'Verification Form'!#REF!</f>
        <v>#REF!</v>
      </c>
      <c r="G142" s="61" t="e">
        <f>'Verification Form'!#REF!</f>
        <v>#REF!</v>
      </c>
      <c r="H142" s="61" t="e">
        <f>'Verification Form'!#REF!</f>
        <v>#REF!</v>
      </c>
      <c r="I142" s="61" t="e">
        <f>'Verification Form'!#REF!</f>
        <v>#REF!</v>
      </c>
      <c r="J142" s="61" t="e">
        <f>'Verification Form'!#REF!</f>
        <v>#REF!</v>
      </c>
      <c r="K142" s="62" t="e">
        <f>'Verification Form'!#REF!</f>
        <v>#REF!</v>
      </c>
      <c r="L142" s="61" t="e">
        <f>'Verification Form'!#REF!</f>
        <v>#REF!</v>
      </c>
      <c r="M142" s="61" t="e">
        <f>'Verification Form'!#REF!</f>
        <v>#REF!</v>
      </c>
      <c r="N142" s="63" t="e">
        <f>'Verification Form'!#REF!</f>
        <v>#REF!</v>
      </c>
      <c r="O142" s="64" t="e">
        <f>'Verification Form'!#REF!</f>
        <v>#REF!</v>
      </c>
      <c r="P142" s="65" t="e">
        <f>'Verification Form'!#REF!</f>
        <v>#REF!</v>
      </c>
      <c r="Q142" s="65" t="e">
        <f>'Verification Form'!#REF!</f>
        <v>#REF!</v>
      </c>
      <c r="R142" s="66" t="e">
        <f>'Verification Form'!#REF!</f>
        <v>#REF!</v>
      </c>
      <c r="S142" s="66" t="e">
        <f>'Verification Form'!#REF!</f>
        <v>#REF!</v>
      </c>
      <c r="T142" s="66" t="e">
        <f>'Verification Form'!#REF!</f>
        <v>#REF!</v>
      </c>
      <c r="U142" s="67" t="e">
        <f>'Verification Form'!#REF!</f>
        <v>#REF!</v>
      </c>
      <c r="V142" s="68" t="e">
        <f>'Verification Form'!#REF!</f>
        <v>#REF!</v>
      </c>
      <c r="W142" s="69" t="e">
        <f>'Verification Form'!#REF!</f>
        <v>#REF!</v>
      </c>
      <c r="X142" s="69" t="e">
        <f>'Verification Form'!#REF!</f>
        <v>#REF!</v>
      </c>
      <c r="Y142" s="69" t="e">
        <f>'Verification Form'!#REF!</f>
        <v>#REF!</v>
      </c>
      <c r="Z142" s="69" t="e">
        <f>'Verification Form'!#REF!</f>
        <v>#REF!</v>
      </c>
      <c r="AA142" s="69" t="e">
        <f>'Verification Form'!#REF!</f>
        <v>#REF!</v>
      </c>
      <c r="AB142" s="69" t="e">
        <f>'Verification Form'!#REF!</f>
        <v>#REF!</v>
      </c>
      <c r="AC142" s="69" t="e">
        <f>'Verification Form'!#REF!</f>
        <v>#REF!</v>
      </c>
      <c r="AD142" s="69" t="e">
        <f>'Verification Form'!#REF!</f>
        <v>#REF!</v>
      </c>
      <c r="AE142" s="69" t="e">
        <f>'Verification Form'!#REF!</f>
        <v>#REF!</v>
      </c>
    </row>
    <row r="143" spans="1:31">
      <c r="A143" s="58" t="e">
        <f>'Verification Form'!#REF!</f>
        <v>#REF!</v>
      </c>
      <c r="B143" s="58" t="e">
        <f>'Verification Form'!#REF!</f>
        <v>#REF!</v>
      </c>
      <c r="C143" s="59" t="e">
        <f>'Verification Form'!#REF!</f>
        <v>#REF!</v>
      </c>
      <c r="D143" s="59" t="e">
        <f>'Verification Form'!#REF!</f>
        <v>#REF!</v>
      </c>
      <c r="E143" s="60" t="e">
        <f>'Verification Form'!#REF!</f>
        <v>#REF!</v>
      </c>
      <c r="F143" s="61" t="e">
        <f>'Verification Form'!#REF!</f>
        <v>#REF!</v>
      </c>
      <c r="G143" s="61" t="e">
        <f>'Verification Form'!#REF!</f>
        <v>#REF!</v>
      </c>
      <c r="H143" s="61" t="e">
        <f>'Verification Form'!#REF!</f>
        <v>#REF!</v>
      </c>
      <c r="I143" s="61" t="e">
        <f>'Verification Form'!#REF!</f>
        <v>#REF!</v>
      </c>
      <c r="J143" s="61" t="e">
        <f>'Verification Form'!#REF!</f>
        <v>#REF!</v>
      </c>
      <c r="K143" s="62" t="e">
        <f>'Verification Form'!#REF!</f>
        <v>#REF!</v>
      </c>
      <c r="L143" s="61" t="e">
        <f>'Verification Form'!#REF!</f>
        <v>#REF!</v>
      </c>
      <c r="M143" s="61" t="e">
        <f>'Verification Form'!#REF!</f>
        <v>#REF!</v>
      </c>
      <c r="N143" s="63" t="e">
        <f>'Verification Form'!#REF!</f>
        <v>#REF!</v>
      </c>
      <c r="O143" s="64" t="e">
        <f>'Verification Form'!#REF!</f>
        <v>#REF!</v>
      </c>
      <c r="P143" s="65" t="e">
        <f>'Verification Form'!#REF!</f>
        <v>#REF!</v>
      </c>
      <c r="Q143" s="65" t="e">
        <f>'Verification Form'!#REF!</f>
        <v>#REF!</v>
      </c>
      <c r="R143" s="66" t="e">
        <f>'Verification Form'!#REF!</f>
        <v>#REF!</v>
      </c>
      <c r="S143" s="66" t="e">
        <f>'Verification Form'!#REF!</f>
        <v>#REF!</v>
      </c>
      <c r="T143" s="66" t="e">
        <f>'Verification Form'!#REF!</f>
        <v>#REF!</v>
      </c>
      <c r="U143" s="67" t="e">
        <f>'Verification Form'!#REF!</f>
        <v>#REF!</v>
      </c>
      <c r="V143" s="68" t="e">
        <f>'Verification Form'!#REF!</f>
        <v>#REF!</v>
      </c>
      <c r="W143" s="69" t="e">
        <f>'Verification Form'!#REF!</f>
        <v>#REF!</v>
      </c>
      <c r="X143" s="69" t="e">
        <f>'Verification Form'!#REF!</f>
        <v>#REF!</v>
      </c>
      <c r="Y143" s="69" t="e">
        <f>'Verification Form'!#REF!</f>
        <v>#REF!</v>
      </c>
      <c r="Z143" s="69" t="e">
        <f>'Verification Form'!#REF!</f>
        <v>#REF!</v>
      </c>
      <c r="AA143" s="69" t="e">
        <f>'Verification Form'!#REF!</f>
        <v>#REF!</v>
      </c>
      <c r="AB143" s="69" t="e">
        <f>'Verification Form'!#REF!</f>
        <v>#REF!</v>
      </c>
      <c r="AC143" s="69" t="e">
        <f>'Verification Form'!#REF!</f>
        <v>#REF!</v>
      </c>
      <c r="AD143" s="69" t="e">
        <f>'Verification Form'!#REF!</f>
        <v>#REF!</v>
      </c>
      <c r="AE143" s="69" t="e">
        <f>'Verification Form'!#REF!</f>
        <v>#REF!</v>
      </c>
    </row>
    <row r="144" spans="1:31">
      <c r="A144" s="58" t="e">
        <f>'Verification Form'!#REF!</f>
        <v>#REF!</v>
      </c>
      <c r="B144" s="58" t="e">
        <f>'Verification Form'!#REF!</f>
        <v>#REF!</v>
      </c>
      <c r="C144" s="59" t="e">
        <f>'Verification Form'!#REF!</f>
        <v>#REF!</v>
      </c>
      <c r="D144" s="59" t="e">
        <f>'Verification Form'!#REF!</f>
        <v>#REF!</v>
      </c>
      <c r="E144" s="60" t="e">
        <f>'Verification Form'!#REF!</f>
        <v>#REF!</v>
      </c>
      <c r="F144" s="61" t="e">
        <f>'Verification Form'!#REF!</f>
        <v>#REF!</v>
      </c>
      <c r="G144" s="61" t="e">
        <f>'Verification Form'!#REF!</f>
        <v>#REF!</v>
      </c>
      <c r="H144" s="61" t="e">
        <f>'Verification Form'!#REF!</f>
        <v>#REF!</v>
      </c>
      <c r="I144" s="61" t="e">
        <f>'Verification Form'!#REF!</f>
        <v>#REF!</v>
      </c>
      <c r="J144" s="61" t="e">
        <f>'Verification Form'!#REF!</f>
        <v>#REF!</v>
      </c>
      <c r="K144" s="62" t="e">
        <f>'Verification Form'!#REF!</f>
        <v>#REF!</v>
      </c>
      <c r="L144" s="61" t="e">
        <f>'Verification Form'!#REF!</f>
        <v>#REF!</v>
      </c>
      <c r="M144" s="61" t="e">
        <f>'Verification Form'!#REF!</f>
        <v>#REF!</v>
      </c>
      <c r="N144" s="63" t="e">
        <f>'Verification Form'!#REF!</f>
        <v>#REF!</v>
      </c>
      <c r="O144" s="64" t="e">
        <f>'Verification Form'!#REF!</f>
        <v>#REF!</v>
      </c>
      <c r="P144" s="65" t="e">
        <f>'Verification Form'!#REF!</f>
        <v>#REF!</v>
      </c>
      <c r="Q144" s="65" t="e">
        <f>'Verification Form'!#REF!</f>
        <v>#REF!</v>
      </c>
      <c r="R144" s="66" t="e">
        <f>'Verification Form'!#REF!</f>
        <v>#REF!</v>
      </c>
      <c r="S144" s="66" t="e">
        <f>'Verification Form'!#REF!</f>
        <v>#REF!</v>
      </c>
      <c r="T144" s="66" t="e">
        <f>'Verification Form'!#REF!</f>
        <v>#REF!</v>
      </c>
      <c r="U144" s="67" t="e">
        <f>'Verification Form'!#REF!</f>
        <v>#REF!</v>
      </c>
      <c r="V144" s="68" t="e">
        <f>'Verification Form'!#REF!</f>
        <v>#REF!</v>
      </c>
      <c r="W144" s="69" t="e">
        <f>'Verification Form'!#REF!</f>
        <v>#REF!</v>
      </c>
      <c r="X144" s="69" t="e">
        <f>'Verification Form'!#REF!</f>
        <v>#REF!</v>
      </c>
      <c r="Y144" s="69" t="e">
        <f>'Verification Form'!#REF!</f>
        <v>#REF!</v>
      </c>
      <c r="Z144" s="69" t="e">
        <f>'Verification Form'!#REF!</f>
        <v>#REF!</v>
      </c>
      <c r="AA144" s="69" t="e">
        <f>'Verification Form'!#REF!</f>
        <v>#REF!</v>
      </c>
      <c r="AB144" s="69" t="e">
        <f>'Verification Form'!#REF!</f>
        <v>#REF!</v>
      </c>
      <c r="AC144" s="69" t="e">
        <f>'Verification Form'!#REF!</f>
        <v>#REF!</v>
      </c>
      <c r="AD144" s="69" t="e">
        <f>'Verification Form'!#REF!</f>
        <v>#REF!</v>
      </c>
      <c r="AE144" s="69" t="e">
        <f>'Verification Form'!#REF!</f>
        <v>#REF!</v>
      </c>
    </row>
    <row r="145" spans="1:31">
      <c r="A145" s="58" t="e">
        <f>'Verification Form'!#REF!</f>
        <v>#REF!</v>
      </c>
      <c r="B145" s="58" t="e">
        <f>'Verification Form'!#REF!</f>
        <v>#REF!</v>
      </c>
      <c r="C145" s="59" t="e">
        <f>'Verification Form'!#REF!</f>
        <v>#REF!</v>
      </c>
      <c r="D145" s="59" t="e">
        <f>'Verification Form'!#REF!</f>
        <v>#REF!</v>
      </c>
      <c r="E145" s="60" t="e">
        <f>'Verification Form'!#REF!</f>
        <v>#REF!</v>
      </c>
      <c r="F145" s="61" t="e">
        <f>'Verification Form'!#REF!</f>
        <v>#REF!</v>
      </c>
      <c r="G145" s="61" t="e">
        <f>'Verification Form'!#REF!</f>
        <v>#REF!</v>
      </c>
      <c r="H145" s="61" t="e">
        <f>'Verification Form'!#REF!</f>
        <v>#REF!</v>
      </c>
      <c r="I145" s="61" t="e">
        <f>'Verification Form'!#REF!</f>
        <v>#REF!</v>
      </c>
      <c r="J145" s="61" t="e">
        <f>'Verification Form'!#REF!</f>
        <v>#REF!</v>
      </c>
      <c r="K145" s="62" t="e">
        <f>'Verification Form'!#REF!</f>
        <v>#REF!</v>
      </c>
      <c r="L145" s="61" t="e">
        <f>'Verification Form'!#REF!</f>
        <v>#REF!</v>
      </c>
      <c r="M145" s="61" t="e">
        <f>'Verification Form'!#REF!</f>
        <v>#REF!</v>
      </c>
      <c r="N145" s="63" t="e">
        <f>'Verification Form'!#REF!</f>
        <v>#REF!</v>
      </c>
      <c r="O145" s="64" t="e">
        <f>'Verification Form'!#REF!</f>
        <v>#REF!</v>
      </c>
      <c r="P145" s="65" t="e">
        <f>'Verification Form'!#REF!</f>
        <v>#REF!</v>
      </c>
      <c r="Q145" s="65" t="e">
        <f>'Verification Form'!#REF!</f>
        <v>#REF!</v>
      </c>
      <c r="R145" s="66" t="e">
        <f>'Verification Form'!#REF!</f>
        <v>#REF!</v>
      </c>
      <c r="S145" s="66" t="e">
        <f>'Verification Form'!#REF!</f>
        <v>#REF!</v>
      </c>
      <c r="T145" s="66" t="e">
        <f>'Verification Form'!#REF!</f>
        <v>#REF!</v>
      </c>
      <c r="U145" s="67" t="e">
        <f>'Verification Form'!#REF!</f>
        <v>#REF!</v>
      </c>
      <c r="V145" s="68" t="e">
        <f>'Verification Form'!#REF!</f>
        <v>#REF!</v>
      </c>
      <c r="W145" s="69" t="e">
        <f>'Verification Form'!#REF!</f>
        <v>#REF!</v>
      </c>
      <c r="X145" s="69" t="e">
        <f>'Verification Form'!#REF!</f>
        <v>#REF!</v>
      </c>
      <c r="Y145" s="69" t="e">
        <f>'Verification Form'!#REF!</f>
        <v>#REF!</v>
      </c>
      <c r="Z145" s="69" t="e">
        <f>'Verification Form'!#REF!</f>
        <v>#REF!</v>
      </c>
      <c r="AA145" s="69" t="e">
        <f>'Verification Form'!#REF!</f>
        <v>#REF!</v>
      </c>
      <c r="AB145" s="69" t="e">
        <f>'Verification Form'!#REF!</f>
        <v>#REF!</v>
      </c>
      <c r="AC145" s="69" t="e">
        <f>'Verification Form'!#REF!</f>
        <v>#REF!</v>
      </c>
      <c r="AD145" s="69" t="e">
        <f>'Verification Form'!#REF!</f>
        <v>#REF!</v>
      </c>
      <c r="AE145" s="69" t="e">
        <f>'Verification Form'!#REF!</f>
        <v>#REF!</v>
      </c>
    </row>
    <row r="146" spans="1:31">
      <c r="A146" s="58" t="e">
        <f>'Verification Form'!#REF!</f>
        <v>#REF!</v>
      </c>
      <c r="B146" s="58" t="e">
        <f>'Verification Form'!#REF!</f>
        <v>#REF!</v>
      </c>
      <c r="C146" s="59" t="e">
        <f>'Verification Form'!#REF!</f>
        <v>#REF!</v>
      </c>
      <c r="D146" s="59" t="e">
        <f>'Verification Form'!#REF!</f>
        <v>#REF!</v>
      </c>
      <c r="E146" s="60" t="e">
        <f>'Verification Form'!#REF!</f>
        <v>#REF!</v>
      </c>
      <c r="F146" s="61" t="e">
        <f>'Verification Form'!#REF!</f>
        <v>#REF!</v>
      </c>
      <c r="G146" s="61" t="e">
        <f>'Verification Form'!#REF!</f>
        <v>#REF!</v>
      </c>
      <c r="H146" s="61" t="e">
        <f>'Verification Form'!#REF!</f>
        <v>#REF!</v>
      </c>
      <c r="I146" s="61" t="e">
        <f>'Verification Form'!#REF!</f>
        <v>#REF!</v>
      </c>
      <c r="J146" s="61" t="e">
        <f>'Verification Form'!#REF!</f>
        <v>#REF!</v>
      </c>
      <c r="K146" s="62" t="e">
        <f>'Verification Form'!#REF!</f>
        <v>#REF!</v>
      </c>
      <c r="L146" s="61" t="e">
        <f>'Verification Form'!#REF!</f>
        <v>#REF!</v>
      </c>
      <c r="M146" s="61" t="e">
        <f>'Verification Form'!#REF!</f>
        <v>#REF!</v>
      </c>
      <c r="N146" s="63" t="e">
        <f>'Verification Form'!#REF!</f>
        <v>#REF!</v>
      </c>
      <c r="O146" s="64" t="e">
        <f>'Verification Form'!#REF!</f>
        <v>#REF!</v>
      </c>
      <c r="P146" s="65" t="e">
        <f>'Verification Form'!#REF!</f>
        <v>#REF!</v>
      </c>
      <c r="Q146" s="65" t="e">
        <f>'Verification Form'!#REF!</f>
        <v>#REF!</v>
      </c>
      <c r="R146" s="66" t="e">
        <f>'Verification Form'!#REF!</f>
        <v>#REF!</v>
      </c>
      <c r="S146" s="66" t="e">
        <f>'Verification Form'!#REF!</f>
        <v>#REF!</v>
      </c>
      <c r="T146" s="66" t="e">
        <f>'Verification Form'!#REF!</f>
        <v>#REF!</v>
      </c>
      <c r="U146" s="67" t="e">
        <f>'Verification Form'!#REF!</f>
        <v>#REF!</v>
      </c>
      <c r="V146" s="68" t="e">
        <f>'Verification Form'!#REF!</f>
        <v>#REF!</v>
      </c>
      <c r="W146" s="69" t="e">
        <f>'Verification Form'!#REF!</f>
        <v>#REF!</v>
      </c>
      <c r="X146" s="69" t="e">
        <f>'Verification Form'!#REF!</f>
        <v>#REF!</v>
      </c>
      <c r="Y146" s="69" t="e">
        <f>'Verification Form'!#REF!</f>
        <v>#REF!</v>
      </c>
      <c r="Z146" s="69" t="e">
        <f>'Verification Form'!#REF!</f>
        <v>#REF!</v>
      </c>
      <c r="AA146" s="69" t="e">
        <f>'Verification Form'!#REF!</f>
        <v>#REF!</v>
      </c>
      <c r="AB146" s="69" t="e">
        <f>'Verification Form'!#REF!</f>
        <v>#REF!</v>
      </c>
      <c r="AC146" s="69" t="e">
        <f>'Verification Form'!#REF!</f>
        <v>#REF!</v>
      </c>
      <c r="AD146" s="69" t="e">
        <f>'Verification Form'!#REF!</f>
        <v>#REF!</v>
      </c>
      <c r="AE146" s="69" t="e">
        <f>'Verification Form'!#REF!</f>
        <v>#REF!</v>
      </c>
    </row>
    <row r="147" spans="1:31">
      <c r="A147" s="58" t="e">
        <f>'Verification Form'!#REF!</f>
        <v>#REF!</v>
      </c>
      <c r="B147" s="58" t="e">
        <f>'Verification Form'!#REF!</f>
        <v>#REF!</v>
      </c>
      <c r="C147" s="59" t="e">
        <f>'Verification Form'!#REF!</f>
        <v>#REF!</v>
      </c>
      <c r="D147" s="59" t="e">
        <f>'Verification Form'!#REF!</f>
        <v>#REF!</v>
      </c>
      <c r="E147" s="60" t="e">
        <f>'Verification Form'!#REF!</f>
        <v>#REF!</v>
      </c>
      <c r="F147" s="61" t="e">
        <f>'Verification Form'!#REF!</f>
        <v>#REF!</v>
      </c>
      <c r="G147" s="61" t="e">
        <f>'Verification Form'!#REF!</f>
        <v>#REF!</v>
      </c>
      <c r="H147" s="61" t="e">
        <f>'Verification Form'!#REF!</f>
        <v>#REF!</v>
      </c>
      <c r="I147" s="61" t="e">
        <f>'Verification Form'!#REF!</f>
        <v>#REF!</v>
      </c>
      <c r="J147" s="61" t="e">
        <f>'Verification Form'!#REF!</f>
        <v>#REF!</v>
      </c>
      <c r="K147" s="62" t="e">
        <f>'Verification Form'!#REF!</f>
        <v>#REF!</v>
      </c>
      <c r="L147" s="61" t="e">
        <f>'Verification Form'!#REF!</f>
        <v>#REF!</v>
      </c>
      <c r="M147" s="61" t="e">
        <f>'Verification Form'!#REF!</f>
        <v>#REF!</v>
      </c>
      <c r="N147" s="63" t="e">
        <f>'Verification Form'!#REF!</f>
        <v>#REF!</v>
      </c>
      <c r="O147" s="64" t="e">
        <f>'Verification Form'!#REF!</f>
        <v>#REF!</v>
      </c>
      <c r="P147" s="65" t="e">
        <f>'Verification Form'!#REF!</f>
        <v>#REF!</v>
      </c>
      <c r="Q147" s="65" t="e">
        <f>'Verification Form'!#REF!</f>
        <v>#REF!</v>
      </c>
      <c r="R147" s="66" t="e">
        <f>'Verification Form'!#REF!</f>
        <v>#REF!</v>
      </c>
      <c r="S147" s="66" t="e">
        <f>'Verification Form'!#REF!</f>
        <v>#REF!</v>
      </c>
      <c r="T147" s="66" t="e">
        <f>'Verification Form'!#REF!</f>
        <v>#REF!</v>
      </c>
      <c r="U147" s="67" t="e">
        <f>'Verification Form'!#REF!</f>
        <v>#REF!</v>
      </c>
      <c r="V147" s="68" t="e">
        <f>'Verification Form'!#REF!</f>
        <v>#REF!</v>
      </c>
      <c r="W147" s="69" t="e">
        <f>'Verification Form'!#REF!</f>
        <v>#REF!</v>
      </c>
      <c r="X147" s="69" t="e">
        <f>'Verification Form'!#REF!</f>
        <v>#REF!</v>
      </c>
      <c r="Y147" s="69" t="e">
        <f>'Verification Form'!#REF!</f>
        <v>#REF!</v>
      </c>
      <c r="Z147" s="69" t="e">
        <f>'Verification Form'!#REF!</f>
        <v>#REF!</v>
      </c>
      <c r="AA147" s="69" t="e">
        <f>'Verification Form'!#REF!</f>
        <v>#REF!</v>
      </c>
      <c r="AB147" s="69" t="e">
        <f>'Verification Form'!#REF!</f>
        <v>#REF!</v>
      </c>
      <c r="AC147" s="69" t="e">
        <f>'Verification Form'!#REF!</f>
        <v>#REF!</v>
      </c>
      <c r="AD147" s="69" t="e">
        <f>'Verification Form'!#REF!</f>
        <v>#REF!</v>
      </c>
      <c r="AE147" s="69" t="e">
        <f>'Verification Form'!#REF!</f>
        <v>#REF!</v>
      </c>
    </row>
    <row r="148" spans="1:31">
      <c r="A148" s="58" t="e">
        <f>'Verification Form'!#REF!</f>
        <v>#REF!</v>
      </c>
      <c r="B148" s="58" t="e">
        <f>'Verification Form'!#REF!</f>
        <v>#REF!</v>
      </c>
      <c r="C148" s="59" t="e">
        <f>'Verification Form'!#REF!</f>
        <v>#REF!</v>
      </c>
      <c r="D148" s="59" t="e">
        <f>'Verification Form'!#REF!</f>
        <v>#REF!</v>
      </c>
      <c r="E148" s="60" t="e">
        <f>'Verification Form'!#REF!</f>
        <v>#REF!</v>
      </c>
      <c r="F148" s="61" t="e">
        <f>'Verification Form'!#REF!</f>
        <v>#REF!</v>
      </c>
      <c r="G148" s="61" t="e">
        <f>'Verification Form'!#REF!</f>
        <v>#REF!</v>
      </c>
      <c r="H148" s="61" t="e">
        <f>'Verification Form'!#REF!</f>
        <v>#REF!</v>
      </c>
      <c r="I148" s="61" t="e">
        <f>'Verification Form'!#REF!</f>
        <v>#REF!</v>
      </c>
      <c r="J148" s="61" t="e">
        <f>'Verification Form'!#REF!</f>
        <v>#REF!</v>
      </c>
      <c r="K148" s="62" t="e">
        <f>'Verification Form'!#REF!</f>
        <v>#REF!</v>
      </c>
      <c r="L148" s="61" t="e">
        <f>'Verification Form'!#REF!</f>
        <v>#REF!</v>
      </c>
      <c r="M148" s="61" t="e">
        <f>'Verification Form'!#REF!</f>
        <v>#REF!</v>
      </c>
      <c r="N148" s="63" t="e">
        <f>'Verification Form'!#REF!</f>
        <v>#REF!</v>
      </c>
      <c r="O148" s="64" t="e">
        <f>'Verification Form'!#REF!</f>
        <v>#REF!</v>
      </c>
      <c r="P148" s="65" t="e">
        <f>'Verification Form'!#REF!</f>
        <v>#REF!</v>
      </c>
      <c r="Q148" s="65" t="e">
        <f>'Verification Form'!#REF!</f>
        <v>#REF!</v>
      </c>
      <c r="R148" s="66" t="e">
        <f>'Verification Form'!#REF!</f>
        <v>#REF!</v>
      </c>
      <c r="S148" s="66" t="e">
        <f>'Verification Form'!#REF!</f>
        <v>#REF!</v>
      </c>
      <c r="T148" s="66" t="e">
        <f>'Verification Form'!#REF!</f>
        <v>#REF!</v>
      </c>
      <c r="U148" s="67" t="e">
        <f>'Verification Form'!#REF!</f>
        <v>#REF!</v>
      </c>
      <c r="V148" s="68" t="e">
        <f>'Verification Form'!#REF!</f>
        <v>#REF!</v>
      </c>
      <c r="W148" s="69" t="e">
        <f>'Verification Form'!#REF!</f>
        <v>#REF!</v>
      </c>
      <c r="X148" s="69" t="e">
        <f>'Verification Form'!#REF!</f>
        <v>#REF!</v>
      </c>
      <c r="Y148" s="69" t="e">
        <f>'Verification Form'!#REF!</f>
        <v>#REF!</v>
      </c>
      <c r="Z148" s="69" t="e">
        <f>'Verification Form'!#REF!</f>
        <v>#REF!</v>
      </c>
      <c r="AA148" s="69" t="e">
        <f>'Verification Form'!#REF!</f>
        <v>#REF!</v>
      </c>
      <c r="AB148" s="69" t="e">
        <f>'Verification Form'!#REF!</f>
        <v>#REF!</v>
      </c>
      <c r="AC148" s="69" t="e">
        <f>'Verification Form'!#REF!</f>
        <v>#REF!</v>
      </c>
      <c r="AD148" s="69" t="e">
        <f>'Verification Form'!#REF!</f>
        <v>#REF!</v>
      </c>
      <c r="AE148" s="69" t="e">
        <f>'Verification Form'!#REF!</f>
        <v>#REF!</v>
      </c>
    </row>
    <row r="149" spans="1:31">
      <c r="A149" s="58" t="e">
        <f>'Verification Form'!#REF!</f>
        <v>#REF!</v>
      </c>
      <c r="B149" s="58" t="e">
        <f>'Verification Form'!#REF!</f>
        <v>#REF!</v>
      </c>
      <c r="C149" s="59" t="e">
        <f>'Verification Form'!#REF!</f>
        <v>#REF!</v>
      </c>
      <c r="D149" s="59" t="e">
        <f>'Verification Form'!#REF!</f>
        <v>#REF!</v>
      </c>
      <c r="E149" s="60" t="e">
        <f>'Verification Form'!#REF!</f>
        <v>#REF!</v>
      </c>
      <c r="F149" s="61" t="e">
        <f>'Verification Form'!#REF!</f>
        <v>#REF!</v>
      </c>
      <c r="G149" s="61" t="e">
        <f>'Verification Form'!#REF!</f>
        <v>#REF!</v>
      </c>
      <c r="H149" s="61" t="e">
        <f>'Verification Form'!#REF!</f>
        <v>#REF!</v>
      </c>
      <c r="I149" s="61" t="e">
        <f>'Verification Form'!#REF!</f>
        <v>#REF!</v>
      </c>
      <c r="J149" s="61" t="e">
        <f>'Verification Form'!#REF!</f>
        <v>#REF!</v>
      </c>
      <c r="K149" s="62" t="e">
        <f>'Verification Form'!#REF!</f>
        <v>#REF!</v>
      </c>
      <c r="L149" s="61" t="e">
        <f>'Verification Form'!#REF!</f>
        <v>#REF!</v>
      </c>
      <c r="M149" s="61" t="e">
        <f>'Verification Form'!#REF!</f>
        <v>#REF!</v>
      </c>
      <c r="N149" s="63" t="e">
        <f>'Verification Form'!#REF!</f>
        <v>#REF!</v>
      </c>
      <c r="O149" s="64" t="e">
        <f>'Verification Form'!#REF!</f>
        <v>#REF!</v>
      </c>
      <c r="P149" s="65" t="e">
        <f>'Verification Form'!#REF!</f>
        <v>#REF!</v>
      </c>
      <c r="Q149" s="65" t="e">
        <f>'Verification Form'!#REF!</f>
        <v>#REF!</v>
      </c>
      <c r="R149" s="66" t="e">
        <f>'Verification Form'!#REF!</f>
        <v>#REF!</v>
      </c>
      <c r="S149" s="66" t="e">
        <f>'Verification Form'!#REF!</f>
        <v>#REF!</v>
      </c>
      <c r="T149" s="66" t="e">
        <f>'Verification Form'!#REF!</f>
        <v>#REF!</v>
      </c>
      <c r="U149" s="67" t="e">
        <f>'Verification Form'!#REF!</f>
        <v>#REF!</v>
      </c>
      <c r="V149" s="68" t="e">
        <f>'Verification Form'!#REF!</f>
        <v>#REF!</v>
      </c>
      <c r="W149" s="69" t="e">
        <f>'Verification Form'!#REF!</f>
        <v>#REF!</v>
      </c>
      <c r="X149" s="69" t="e">
        <f>'Verification Form'!#REF!</f>
        <v>#REF!</v>
      </c>
      <c r="Y149" s="69" t="e">
        <f>'Verification Form'!#REF!</f>
        <v>#REF!</v>
      </c>
      <c r="Z149" s="69" t="e">
        <f>'Verification Form'!#REF!</f>
        <v>#REF!</v>
      </c>
      <c r="AA149" s="69" t="e">
        <f>'Verification Form'!#REF!</f>
        <v>#REF!</v>
      </c>
      <c r="AB149" s="69" t="e">
        <f>'Verification Form'!#REF!</f>
        <v>#REF!</v>
      </c>
      <c r="AC149" s="69" t="e">
        <f>'Verification Form'!#REF!</f>
        <v>#REF!</v>
      </c>
      <c r="AD149" s="69" t="e">
        <f>'Verification Form'!#REF!</f>
        <v>#REF!</v>
      </c>
      <c r="AE149" s="69" t="e">
        <f>'Verification Form'!#REF!</f>
        <v>#REF!</v>
      </c>
    </row>
    <row r="150" spans="1:31">
      <c r="A150" s="58" t="e">
        <f>'Verification Form'!#REF!</f>
        <v>#REF!</v>
      </c>
      <c r="B150" s="58" t="e">
        <f>'Verification Form'!#REF!</f>
        <v>#REF!</v>
      </c>
      <c r="C150" s="59" t="e">
        <f>'Verification Form'!#REF!</f>
        <v>#REF!</v>
      </c>
      <c r="D150" s="59" t="e">
        <f>'Verification Form'!#REF!</f>
        <v>#REF!</v>
      </c>
      <c r="E150" s="60" t="e">
        <f>'Verification Form'!#REF!</f>
        <v>#REF!</v>
      </c>
      <c r="F150" s="61" t="e">
        <f>'Verification Form'!#REF!</f>
        <v>#REF!</v>
      </c>
      <c r="G150" s="61" t="e">
        <f>'Verification Form'!#REF!</f>
        <v>#REF!</v>
      </c>
      <c r="H150" s="61" t="e">
        <f>'Verification Form'!#REF!</f>
        <v>#REF!</v>
      </c>
      <c r="I150" s="61" t="e">
        <f>'Verification Form'!#REF!</f>
        <v>#REF!</v>
      </c>
      <c r="J150" s="61" t="e">
        <f>'Verification Form'!#REF!</f>
        <v>#REF!</v>
      </c>
      <c r="K150" s="62" t="e">
        <f>'Verification Form'!#REF!</f>
        <v>#REF!</v>
      </c>
      <c r="L150" s="61" t="e">
        <f>'Verification Form'!#REF!</f>
        <v>#REF!</v>
      </c>
      <c r="M150" s="61" t="e">
        <f>'Verification Form'!#REF!</f>
        <v>#REF!</v>
      </c>
      <c r="N150" s="63" t="e">
        <f>'Verification Form'!#REF!</f>
        <v>#REF!</v>
      </c>
      <c r="O150" s="64" t="e">
        <f>'Verification Form'!#REF!</f>
        <v>#REF!</v>
      </c>
      <c r="P150" s="65" t="e">
        <f>'Verification Form'!#REF!</f>
        <v>#REF!</v>
      </c>
      <c r="Q150" s="65" t="e">
        <f>'Verification Form'!#REF!</f>
        <v>#REF!</v>
      </c>
      <c r="R150" s="66" t="e">
        <f>'Verification Form'!#REF!</f>
        <v>#REF!</v>
      </c>
      <c r="S150" s="66" t="e">
        <f>'Verification Form'!#REF!</f>
        <v>#REF!</v>
      </c>
      <c r="T150" s="66" t="e">
        <f>'Verification Form'!#REF!</f>
        <v>#REF!</v>
      </c>
      <c r="U150" s="67" t="e">
        <f>'Verification Form'!#REF!</f>
        <v>#REF!</v>
      </c>
      <c r="V150" s="68" t="e">
        <f>'Verification Form'!#REF!</f>
        <v>#REF!</v>
      </c>
      <c r="W150" s="69" t="e">
        <f>'Verification Form'!#REF!</f>
        <v>#REF!</v>
      </c>
      <c r="X150" s="69" t="e">
        <f>'Verification Form'!#REF!</f>
        <v>#REF!</v>
      </c>
      <c r="Y150" s="69" t="e">
        <f>'Verification Form'!#REF!</f>
        <v>#REF!</v>
      </c>
      <c r="Z150" s="69" t="e">
        <f>'Verification Form'!#REF!</f>
        <v>#REF!</v>
      </c>
      <c r="AA150" s="69" t="e">
        <f>'Verification Form'!#REF!</f>
        <v>#REF!</v>
      </c>
      <c r="AB150" s="69" t="e">
        <f>'Verification Form'!#REF!</f>
        <v>#REF!</v>
      </c>
      <c r="AC150" s="69" t="e">
        <f>'Verification Form'!#REF!</f>
        <v>#REF!</v>
      </c>
      <c r="AD150" s="69" t="e">
        <f>'Verification Form'!#REF!</f>
        <v>#REF!</v>
      </c>
      <c r="AE150" s="69" t="e">
        <f>'Verification Form'!#REF!</f>
        <v>#REF!</v>
      </c>
    </row>
    <row r="151" spans="1:31">
      <c r="A151" s="58" t="e">
        <f>'Verification Form'!#REF!</f>
        <v>#REF!</v>
      </c>
      <c r="B151" s="58" t="e">
        <f>'Verification Form'!#REF!</f>
        <v>#REF!</v>
      </c>
      <c r="C151" s="59" t="e">
        <f>'Verification Form'!#REF!</f>
        <v>#REF!</v>
      </c>
      <c r="D151" s="59" t="e">
        <f>'Verification Form'!#REF!</f>
        <v>#REF!</v>
      </c>
      <c r="E151" s="60" t="e">
        <f>'Verification Form'!#REF!</f>
        <v>#REF!</v>
      </c>
      <c r="F151" s="61" t="e">
        <f>'Verification Form'!#REF!</f>
        <v>#REF!</v>
      </c>
      <c r="G151" s="61" t="e">
        <f>'Verification Form'!#REF!</f>
        <v>#REF!</v>
      </c>
      <c r="H151" s="61" t="e">
        <f>'Verification Form'!#REF!</f>
        <v>#REF!</v>
      </c>
      <c r="I151" s="61" t="e">
        <f>'Verification Form'!#REF!</f>
        <v>#REF!</v>
      </c>
      <c r="J151" s="61" t="e">
        <f>'Verification Form'!#REF!</f>
        <v>#REF!</v>
      </c>
      <c r="K151" s="62" t="e">
        <f>'Verification Form'!#REF!</f>
        <v>#REF!</v>
      </c>
      <c r="L151" s="61" t="e">
        <f>'Verification Form'!#REF!</f>
        <v>#REF!</v>
      </c>
      <c r="M151" s="61" t="e">
        <f>'Verification Form'!#REF!</f>
        <v>#REF!</v>
      </c>
      <c r="N151" s="63" t="e">
        <f>'Verification Form'!#REF!</f>
        <v>#REF!</v>
      </c>
      <c r="O151" s="64" t="e">
        <f>'Verification Form'!#REF!</f>
        <v>#REF!</v>
      </c>
      <c r="P151" s="65" t="e">
        <f>'Verification Form'!#REF!</f>
        <v>#REF!</v>
      </c>
      <c r="Q151" s="65" t="e">
        <f>'Verification Form'!#REF!</f>
        <v>#REF!</v>
      </c>
      <c r="R151" s="66" t="e">
        <f>'Verification Form'!#REF!</f>
        <v>#REF!</v>
      </c>
      <c r="S151" s="66" t="e">
        <f>'Verification Form'!#REF!</f>
        <v>#REF!</v>
      </c>
      <c r="T151" s="66" t="e">
        <f>'Verification Form'!#REF!</f>
        <v>#REF!</v>
      </c>
      <c r="U151" s="67" t="e">
        <f>'Verification Form'!#REF!</f>
        <v>#REF!</v>
      </c>
      <c r="V151" s="68" t="e">
        <f>'Verification Form'!#REF!</f>
        <v>#REF!</v>
      </c>
      <c r="W151" s="69" t="e">
        <f>'Verification Form'!#REF!</f>
        <v>#REF!</v>
      </c>
      <c r="X151" s="69" t="e">
        <f>'Verification Form'!#REF!</f>
        <v>#REF!</v>
      </c>
      <c r="Y151" s="69" t="e">
        <f>'Verification Form'!#REF!</f>
        <v>#REF!</v>
      </c>
      <c r="Z151" s="69" t="e">
        <f>'Verification Form'!#REF!</f>
        <v>#REF!</v>
      </c>
      <c r="AA151" s="69" t="e">
        <f>'Verification Form'!#REF!</f>
        <v>#REF!</v>
      </c>
      <c r="AB151" s="69" t="e">
        <f>'Verification Form'!#REF!</f>
        <v>#REF!</v>
      </c>
      <c r="AC151" s="69" t="e">
        <f>'Verification Form'!#REF!</f>
        <v>#REF!</v>
      </c>
      <c r="AD151" s="69" t="e">
        <f>'Verification Form'!#REF!</f>
        <v>#REF!</v>
      </c>
      <c r="AE151" s="69" t="e">
        <f>'Verification Form'!#REF!</f>
        <v>#REF!</v>
      </c>
    </row>
    <row r="152" spans="1:31">
      <c r="A152" s="58" t="e">
        <f>'Verification Form'!#REF!</f>
        <v>#REF!</v>
      </c>
      <c r="B152" s="58" t="e">
        <f>'Verification Form'!#REF!</f>
        <v>#REF!</v>
      </c>
      <c r="C152" s="59" t="e">
        <f>'Verification Form'!#REF!</f>
        <v>#REF!</v>
      </c>
      <c r="D152" s="59" t="e">
        <f>'Verification Form'!#REF!</f>
        <v>#REF!</v>
      </c>
      <c r="E152" s="60" t="e">
        <f>'Verification Form'!#REF!</f>
        <v>#REF!</v>
      </c>
      <c r="F152" s="61" t="e">
        <f>'Verification Form'!#REF!</f>
        <v>#REF!</v>
      </c>
      <c r="G152" s="61" t="e">
        <f>'Verification Form'!#REF!</f>
        <v>#REF!</v>
      </c>
      <c r="H152" s="61" t="e">
        <f>'Verification Form'!#REF!</f>
        <v>#REF!</v>
      </c>
      <c r="I152" s="61" t="e">
        <f>'Verification Form'!#REF!</f>
        <v>#REF!</v>
      </c>
      <c r="J152" s="61" t="e">
        <f>'Verification Form'!#REF!</f>
        <v>#REF!</v>
      </c>
      <c r="K152" s="62" t="e">
        <f>'Verification Form'!#REF!</f>
        <v>#REF!</v>
      </c>
      <c r="L152" s="61" t="e">
        <f>'Verification Form'!#REF!</f>
        <v>#REF!</v>
      </c>
      <c r="M152" s="61" t="e">
        <f>'Verification Form'!#REF!</f>
        <v>#REF!</v>
      </c>
      <c r="N152" s="63" t="e">
        <f>'Verification Form'!#REF!</f>
        <v>#REF!</v>
      </c>
      <c r="O152" s="64" t="e">
        <f>'Verification Form'!#REF!</f>
        <v>#REF!</v>
      </c>
      <c r="P152" s="65" t="e">
        <f>'Verification Form'!#REF!</f>
        <v>#REF!</v>
      </c>
      <c r="Q152" s="65" t="e">
        <f>'Verification Form'!#REF!</f>
        <v>#REF!</v>
      </c>
      <c r="R152" s="66" t="e">
        <f>'Verification Form'!#REF!</f>
        <v>#REF!</v>
      </c>
      <c r="S152" s="66" t="e">
        <f>'Verification Form'!#REF!</f>
        <v>#REF!</v>
      </c>
      <c r="T152" s="66" t="e">
        <f>'Verification Form'!#REF!</f>
        <v>#REF!</v>
      </c>
      <c r="U152" s="67" t="e">
        <f>'Verification Form'!#REF!</f>
        <v>#REF!</v>
      </c>
      <c r="V152" s="68" t="e">
        <f>'Verification Form'!#REF!</f>
        <v>#REF!</v>
      </c>
      <c r="W152" s="69" t="e">
        <f>'Verification Form'!#REF!</f>
        <v>#REF!</v>
      </c>
      <c r="X152" s="69" t="e">
        <f>'Verification Form'!#REF!</f>
        <v>#REF!</v>
      </c>
      <c r="Y152" s="69" t="e">
        <f>'Verification Form'!#REF!</f>
        <v>#REF!</v>
      </c>
      <c r="Z152" s="69" t="e">
        <f>'Verification Form'!#REF!</f>
        <v>#REF!</v>
      </c>
      <c r="AA152" s="69" t="e">
        <f>'Verification Form'!#REF!</f>
        <v>#REF!</v>
      </c>
      <c r="AB152" s="69" t="e">
        <f>'Verification Form'!#REF!</f>
        <v>#REF!</v>
      </c>
      <c r="AC152" s="69" t="e">
        <f>'Verification Form'!#REF!</f>
        <v>#REF!</v>
      </c>
      <c r="AD152" s="69" t="e">
        <f>'Verification Form'!#REF!</f>
        <v>#REF!</v>
      </c>
      <c r="AE152" s="69" t="e">
        <f>'Verification Form'!#REF!</f>
        <v>#REF!</v>
      </c>
    </row>
    <row r="153" spans="1:31">
      <c r="A153" s="58" t="e">
        <f>'Verification Form'!#REF!</f>
        <v>#REF!</v>
      </c>
      <c r="B153" s="58" t="e">
        <f>'Verification Form'!#REF!</f>
        <v>#REF!</v>
      </c>
      <c r="C153" s="59" t="e">
        <f>'Verification Form'!#REF!</f>
        <v>#REF!</v>
      </c>
      <c r="D153" s="59" t="e">
        <f>'Verification Form'!#REF!</f>
        <v>#REF!</v>
      </c>
      <c r="E153" s="60" t="e">
        <f>'Verification Form'!#REF!</f>
        <v>#REF!</v>
      </c>
      <c r="F153" s="61" t="e">
        <f>'Verification Form'!#REF!</f>
        <v>#REF!</v>
      </c>
      <c r="G153" s="61" t="e">
        <f>'Verification Form'!#REF!</f>
        <v>#REF!</v>
      </c>
      <c r="H153" s="61" t="e">
        <f>'Verification Form'!#REF!</f>
        <v>#REF!</v>
      </c>
      <c r="I153" s="61" t="e">
        <f>'Verification Form'!#REF!</f>
        <v>#REF!</v>
      </c>
      <c r="J153" s="61" t="e">
        <f>'Verification Form'!#REF!</f>
        <v>#REF!</v>
      </c>
      <c r="K153" s="62" t="e">
        <f>'Verification Form'!#REF!</f>
        <v>#REF!</v>
      </c>
      <c r="L153" s="61" t="e">
        <f>'Verification Form'!#REF!</f>
        <v>#REF!</v>
      </c>
      <c r="M153" s="61" t="e">
        <f>'Verification Form'!#REF!</f>
        <v>#REF!</v>
      </c>
      <c r="N153" s="63" t="e">
        <f>'Verification Form'!#REF!</f>
        <v>#REF!</v>
      </c>
      <c r="O153" s="64" t="e">
        <f>'Verification Form'!#REF!</f>
        <v>#REF!</v>
      </c>
      <c r="P153" s="65" t="e">
        <f>'Verification Form'!#REF!</f>
        <v>#REF!</v>
      </c>
      <c r="Q153" s="65" t="e">
        <f>'Verification Form'!#REF!</f>
        <v>#REF!</v>
      </c>
      <c r="R153" s="66" t="e">
        <f>'Verification Form'!#REF!</f>
        <v>#REF!</v>
      </c>
      <c r="S153" s="66" t="e">
        <f>'Verification Form'!#REF!</f>
        <v>#REF!</v>
      </c>
      <c r="T153" s="66" t="e">
        <f>'Verification Form'!#REF!</f>
        <v>#REF!</v>
      </c>
      <c r="U153" s="67" t="e">
        <f>'Verification Form'!#REF!</f>
        <v>#REF!</v>
      </c>
      <c r="V153" s="68" t="e">
        <f>'Verification Form'!#REF!</f>
        <v>#REF!</v>
      </c>
      <c r="W153" s="69" t="e">
        <f>'Verification Form'!#REF!</f>
        <v>#REF!</v>
      </c>
      <c r="X153" s="69" t="e">
        <f>'Verification Form'!#REF!</f>
        <v>#REF!</v>
      </c>
      <c r="Y153" s="69" t="e">
        <f>'Verification Form'!#REF!</f>
        <v>#REF!</v>
      </c>
      <c r="Z153" s="69" t="e">
        <f>'Verification Form'!#REF!</f>
        <v>#REF!</v>
      </c>
      <c r="AA153" s="69" t="e">
        <f>'Verification Form'!#REF!</f>
        <v>#REF!</v>
      </c>
      <c r="AB153" s="69" t="e">
        <f>'Verification Form'!#REF!</f>
        <v>#REF!</v>
      </c>
      <c r="AC153" s="69" t="e">
        <f>'Verification Form'!#REF!</f>
        <v>#REF!</v>
      </c>
      <c r="AD153" s="69" t="e">
        <f>'Verification Form'!#REF!</f>
        <v>#REF!</v>
      </c>
      <c r="AE153" s="69" t="e">
        <f>'Verification Form'!#REF!</f>
        <v>#REF!</v>
      </c>
    </row>
    <row r="154" spans="1:31">
      <c r="A154" s="58" t="e">
        <f>'Verification Form'!#REF!</f>
        <v>#REF!</v>
      </c>
      <c r="B154" s="58" t="e">
        <f>'Verification Form'!#REF!</f>
        <v>#REF!</v>
      </c>
      <c r="C154" s="59" t="e">
        <f>'Verification Form'!#REF!</f>
        <v>#REF!</v>
      </c>
      <c r="D154" s="59" t="e">
        <f>'Verification Form'!#REF!</f>
        <v>#REF!</v>
      </c>
      <c r="E154" s="60" t="e">
        <f>'Verification Form'!#REF!</f>
        <v>#REF!</v>
      </c>
      <c r="F154" s="61" t="e">
        <f>'Verification Form'!#REF!</f>
        <v>#REF!</v>
      </c>
      <c r="G154" s="61" t="e">
        <f>'Verification Form'!#REF!</f>
        <v>#REF!</v>
      </c>
      <c r="H154" s="61" t="e">
        <f>'Verification Form'!#REF!</f>
        <v>#REF!</v>
      </c>
      <c r="I154" s="61" t="e">
        <f>'Verification Form'!#REF!</f>
        <v>#REF!</v>
      </c>
      <c r="J154" s="61" t="e">
        <f>'Verification Form'!#REF!</f>
        <v>#REF!</v>
      </c>
      <c r="K154" s="62" t="e">
        <f>'Verification Form'!#REF!</f>
        <v>#REF!</v>
      </c>
      <c r="L154" s="61" t="e">
        <f>'Verification Form'!#REF!</f>
        <v>#REF!</v>
      </c>
      <c r="M154" s="61" t="e">
        <f>'Verification Form'!#REF!</f>
        <v>#REF!</v>
      </c>
      <c r="N154" s="63" t="e">
        <f>'Verification Form'!#REF!</f>
        <v>#REF!</v>
      </c>
      <c r="O154" s="64" t="e">
        <f>'Verification Form'!#REF!</f>
        <v>#REF!</v>
      </c>
      <c r="P154" s="65" t="e">
        <f>'Verification Form'!#REF!</f>
        <v>#REF!</v>
      </c>
      <c r="Q154" s="65" t="e">
        <f>'Verification Form'!#REF!</f>
        <v>#REF!</v>
      </c>
      <c r="R154" s="66" t="e">
        <f>'Verification Form'!#REF!</f>
        <v>#REF!</v>
      </c>
      <c r="S154" s="66" t="e">
        <f>'Verification Form'!#REF!</f>
        <v>#REF!</v>
      </c>
      <c r="T154" s="66" t="e">
        <f>'Verification Form'!#REF!</f>
        <v>#REF!</v>
      </c>
      <c r="U154" s="67" t="e">
        <f>'Verification Form'!#REF!</f>
        <v>#REF!</v>
      </c>
      <c r="V154" s="68" t="e">
        <f>'Verification Form'!#REF!</f>
        <v>#REF!</v>
      </c>
      <c r="W154" s="69" t="e">
        <f>'Verification Form'!#REF!</f>
        <v>#REF!</v>
      </c>
      <c r="X154" s="69" t="e">
        <f>'Verification Form'!#REF!</f>
        <v>#REF!</v>
      </c>
      <c r="Y154" s="69" t="e">
        <f>'Verification Form'!#REF!</f>
        <v>#REF!</v>
      </c>
      <c r="Z154" s="69" t="e">
        <f>'Verification Form'!#REF!</f>
        <v>#REF!</v>
      </c>
      <c r="AA154" s="69" t="e">
        <f>'Verification Form'!#REF!</f>
        <v>#REF!</v>
      </c>
      <c r="AB154" s="69" t="e">
        <f>'Verification Form'!#REF!</f>
        <v>#REF!</v>
      </c>
      <c r="AC154" s="69" t="e">
        <f>'Verification Form'!#REF!</f>
        <v>#REF!</v>
      </c>
      <c r="AD154" s="69" t="e">
        <f>'Verification Form'!#REF!</f>
        <v>#REF!</v>
      </c>
      <c r="AE154" s="69" t="e">
        <f>'Verification Form'!#REF!</f>
        <v>#REF!</v>
      </c>
    </row>
    <row r="155" spans="1:31">
      <c r="A155" s="58" t="e">
        <f>'Verification Form'!#REF!</f>
        <v>#REF!</v>
      </c>
      <c r="B155" s="58" t="e">
        <f>'Verification Form'!#REF!</f>
        <v>#REF!</v>
      </c>
      <c r="C155" s="59" t="e">
        <f>'Verification Form'!#REF!</f>
        <v>#REF!</v>
      </c>
      <c r="D155" s="59" t="e">
        <f>'Verification Form'!#REF!</f>
        <v>#REF!</v>
      </c>
      <c r="E155" s="60" t="e">
        <f>'Verification Form'!#REF!</f>
        <v>#REF!</v>
      </c>
      <c r="F155" s="61" t="e">
        <f>'Verification Form'!#REF!</f>
        <v>#REF!</v>
      </c>
      <c r="G155" s="61" t="e">
        <f>'Verification Form'!#REF!</f>
        <v>#REF!</v>
      </c>
      <c r="H155" s="61" t="e">
        <f>'Verification Form'!#REF!</f>
        <v>#REF!</v>
      </c>
      <c r="I155" s="61" t="e">
        <f>'Verification Form'!#REF!</f>
        <v>#REF!</v>
      </c>
      <c r="J155" s="61" t="e">
        <f>'Verification Form'!#REF!</f>
        <v>#REF!</v>
      </c>
      <c r="K155" s="62" t="e">
        <f>'Verification Form'!#REF!</f>
        <v>#REF!</v>
      </c>
      <c r="L155" s="61" t="e">
        <f>'Verification Form'!#REF!</f>
        <v>#REF!</v>
      </c>
      <c r="M155" s="61" t="e">
        <f>'Verification Form'!#REF!</f>
        <v>#REF!</v>
      </c>
      <c r="N155" s="63" t="e">
        <f>'Verification Form'!#REF!</f>
        <v>#REF!</v>
      </c>
      <c r="O155" s="64" t="e">
        <f>'Verification Form'!#REF!</f>
        <v>#REF!</v>
      </c>
      <c r="P155" s="65" t="e">
        <f>'Verification Form'!#REF!</f>
        <v>#REF!</v>
      </c>
      <c r="Q155" s="65" t="e">
        <f>'Verification Form'!#REF!</f>
        <v>#REF!</v>
      </c>
      <c r="R155" s="66" t="e">
        <f>'Verification Form'!#REF!</f>
        <v>#REF!</v>
      </c>
      <c r="S155" s="66" t="e">
        <f>'Verification Form'!#REF!</f>
        <v>#REF!</v>
      </c>
      <c r="T155" s="66" t="e">
        <f>'Verification Form'!#REF!</f>
        <v>#REF!</v>
      </c>
      <c r="U155" s="67" t="e">
        <f>'Verification Form'!#REF!</f>
        <v>#REF!</v>
      </c>
      <c r="V155" s="68" t="e">
        <f>'Verification Form'!#REF!</f>
        <v>#REF!</v>
      </c>
      <c r="W155" s="69" t="e">
        <f>'Verification Form'!#REF!</f>
        <v>#REF!</v>
      </c>
      <c r="X155" s="69" t="e">
        <f>'Verification Form'!#REF!</f>
        <v>#REF!</v>
      </c>
      <c r="Y155" s="69" t="e">
        <f>'Verification Form'!#REF!</f>
        <v>#REF!</v>
      </c>
      <c r="Z155" s="69" t="e">
        <f>'Verification Form'!#REF!</f>
        <v>#REF!</v>
      </c>
      <c r="AA155" s="69" t="e">
        <f>'Verification Form'!#REF!</f>
        <v>#REF!</v>
      </c>
      <c r="AB155" s="69" t="e">
        <f>'Verification Form'!#REF!</f>
        <v>#REF!</v>
      </c>
      <c r="AC155" s="69" t="e">
        <f>'Verification Form'!#REF!</f>
        <v>#REF!</v>
      </c>
      <c r="AD155" s="69" t="e">
        <f>'Verification Form'!#REF!</f>
        <v>#REF!</v>
      </c>
      <c r="AE155" s="69" t="e">
        <f>'Verification Form'!#REF!</f>
        <v>#REF!</v>
      </c>
    </row>
    <row r="156" spans="1:31">
      <c r="A156" s="58" t="e">
        <f>'Verification Form'!#REF!</f>
        <v>#REF!</v>
      </c>
      <c r="B156" s="58" t="e">
        <f>'Verification Form'!#REF!</f>
        <v>#REF!</v>
      </c>
      <c r="C156" s="59" t="e">
        <f>'Verification Form'!#REF!</f>
        <v>#REF!</v>
      </c>
      <c r="D156" s="59" t="e">
        <f>'Verification Form'!#REF!</f>
        <v>#REF!</v>
      </c>
      <c r="E156" s="60" t="e">
        <f>'Verification Form'!#REF!</f>
        <v>#REF!</v>
      </c>
      <c r="F156" s="61" t="e">
        <f>'Verification Form'!#REF!</f>
        <v>#REF!</v>
      </c>
      <c r="G156" s="61" t="e">
        <f>'Verification Form'!#REF!</f>
        <v>#REF!</v>
      </c>
      <c r="H156" s="61" t="e">
        <f>'Verification Form'!#REF!</f>
        <v>#REF!</v>
      </c>
      <c r="I156" s="61" t="e">
        <f>'Verification Form'!#REF!</f>
        <v>#REF!</v>
      </c>
      <c r="J156" s="61" t="e">
        <f>'Verification Form'!#REF!</f>
        <v>#REF!</v>
      </c>
      <c r="K156" s="62" t="e">
        <f>'Verification Form'!#REF!</f>
        <v>#REF!</v>
      </c>
      <c r="L156" s="61" t="e">
        <f>'Verification Form'!#REF!</f>
        <v>#REF!</v>
      </c>
      <c r="M156" s="61" t="e">
        <f>'Verification Form'!#REF!</f>
        <v>#REF!</v>
      </c>
      <c r="N156" s="63" t="e">
        <f>'Verification Form'!#REF!</f>
        <v>#REF!</v>
      </c>
      <c r="O156" s="64" t="e">
        <f>'Verification Form'!#REF!</f>
        <v>#REF!</v>
      </c>
      <c r="P156" s="65" t="e">
        <f>'Verification Form'!#REF!</f>
        <v>#REF!</v>
      </c>
      <c r="Q156" s="65" t="e">
        <f>'Verification Form'!#REF!</f>
        <v>#REF!</v>
      </c>
      <c r="R156" s="66" t="e">
        <f>'Verification Form'!#REF!</f>
        <v>#REF!</v>
      </c>
      <c r="S156" s="66" t="e">
        <f>'Verification Form'!#REF!</f>
        <v>#REF!</v>
      </c>
      <c r="T156" s="66" t="e">
        <f>'Verification Form'!#REF!</f>
        <v>#REF!</v>
      </c>
      <c r="U156" s="67" t="e">
        <f>'Verification Form'!#REF!</f>
        <v>#REF!</v>
      </c>
      <c r="V156" s="68" t="e">
        <f>'Verification Form'!#REF!</f>
        <v>#REF!</v>
      </c>
      <c r="W156" s="69" t="e">
        <f>'Verification Form'!#REF!</f>
        <v>#REF!</v>
      </c>
      <c r="X156" s="69" t="e">
        <f>'Verification Form'!#REF!</f>
        <v>#REF!</v>
      </c>
      <c r="Y156" s="69" t="e">
        <f>'Verification Form'!#REF!</f>
        <v>#REF!</v>
      </c>
      <c r="Z156" s="69" t="e">
        <f>'Verification Form'!#REF!</f>
        <v>#REF!</v>
      </c>
      <c r="AA156" s="69" t="e">
        <f>'Verification Form'!#REF!</f>
        <v>#REF!</v>
      </c>
      <c r="AB156" s="69" t="e">
        <f>'Verification Form'!#REF!</f>
        <v>#REF!</v>
      </c>
      <c r="AC156" s="69" t="e">
        <f>'Verification Form'!#REF!</f>
        <v>#REF!</v>
      </c>
      <c r="AD156" s="69" t="e">
        <f>'Verification Form'!#REF!</f>
        <v>#REF!</v>
      </c>
      <c r="AE156" s="69" t="e">
        <f>'Verification Form'!#REF!</f>
        <v>#REF!</v>
      </c>
    </row>
    <row r="157" spans="1:31">
      <c r="A157" s="58" t="e">
        <f>'Verification Form'!#REF!</f>
        <v>#REF!</v>
      </c>
      <c r="B157" s="58" t="e">
        <f>'Verification Form'!#REF!</f>
        <v>#REF!</v>
      </c>
      <c r="C157" s="59" t="e">
        <f>'Verification Form'!#REF!</f>
        <v>#REF!</v>
      </c>
      <c r="D157" s="59" t="e">
        <f>'Verification Form'!#REF!</f>
        <v>#REF!</v>
      </c>
      <c r="E157" s="60" t="e">
        <f>'Verification Form'!#REF!</f>
        <v>#REF!</v>
      </c>
      <c r="F157" s="61" t="e">
        <f>'Verification Form'!#REF!</f>
        <v>#REF!</v>
      </c>
      <c r="G157" s="61" t="e">
        <f>'Verification Form'!#REF!</f>
        <v>#REF!</v>
      </c>
      <c r="H157" s="61" t="e">
        <f>'Verification Form'!#REF!</f>
        <v>#REF!</v>
      </c>
      <c r="I157" s="61" t="e">
        <f>'Verification Form'!#REF!</f>
        <v>#REF!</v>
      </c>
      <c r="J157" s="61" t="e">
        <f>'Verification Form'!#REF!</f>
        <v>#REF!</v>
      </c>
      <c r="K157" s="62" t="e">
        <f>'Verification Form'!#REF!</f>
        <v>#REF!</v>
      </c>
      <c r="L157" s="61" t="e">
        <f>'Verification Form'!#REF!</f>
        <v>#REF!</v>
      </c>
      <c r="M157" s="61" t="e">
        <f>'Verification Form'!#REF!</f>
        <v>#REF!</v>
      </c>
      <c r="N157" s="63" t="e">
        <f>'Verification Form'!#REF!</f>
        <v>#REF!</v>
      </c>
      <c r="O157" s="64" t="e">
        <f>'Verification Form'!#REF!</f>
        <v>#REF!</v>
      </c>
      <c r="P157" s="65" t="e">
        <f>'Verification Form'!#REF!</f>
        <v>#REF!</v>
      </c>
      <c r="Q157" s="65" t="e">
        <f>'Verification Form'!#REF!</f>
        <v>#REF!</v>
      </c>
      <c r="R157" s="66" t="e">
        <f>'Verification Form'!#REF!</f>
        <v>#REF!</v>
      </c>
      <c r="S157" s="66" t="e">
        <f>'Verification Form'!#REF!</f>
        <v>#REF!</v>
      </c>
      <c r="T157" s="66" t="e">
        <f>'Verification Form'!#REF!</f>
        <v>#REF!</v>
      </c>
      <c r="U157" s="67" t="e">
        <f>'Verification Form'!#REF!</f>
        <v>#REF!</v>
      </c>
      <c r="V157" s="68" t="e">
        <f>'Verification Form'!#REF!</f>
        <v>#REF!</v>
      </c>
      <c r="W157" s="69" t="e">
        <f>'Verification Form'!#REF!</f>
        <v>#REF!</v>
      </c>
      <c r="X157" s="69" t="e">
        <f>'Verification Form'!#REF!</f>
        <v>#REF!</v>
      </c>
      <c r="Y157" s="69" t="e">
        <f>'Verification Form'!#REF!</f>
        <v>#REF!</v>
      </c>
      <c r="Z157" s="69" t="e">
        <f>'Verification Form'!#REF!</f>
        <v>#REF!</v>
      </c>
      <c r="AA157" s="69" t="e">
        <f>'Verification Form'!#REF!</f>
        <v>#REF!</v>
      </c>
      <c r="AB157" s="69" t="e">
        <f>'Verification Form'!#REF!</f>
        <v>#REF!</v>
      </c>
      <c r="AC157" s="69" t="e">
        <f>'Verification Form'!#REF!</f>
        <v>#REF!</v>
      </c>
      <c r="AD157" s="69" t="e">
        <f>'Verification Form'!#REF!</f>
        <v>#REF!</v>
      </c>
      <c r="AE157" s="69" t="e">
        <f>'Verification Form'!#REF!</f>
        <v>#REF!</v>
      </c>
    </row>
    <row r="158" spans="1:31">
      <c r="A158" s="58" t="e">
        <f>'Verification Form'!#REF!</f>
        <v>#REF!</v>
      </c>
      <c r="B158" s="58" t="e">
        <f>'Verification Form'!#REF!</f>
        <v>#REF!</v>
      </c>
      <c r="C158" s="59" t="e">
        <f>'Verification Form'!#REF!</f>
        <v>#REF!</v>
      </c>
      <c r="D158" s="59" t="e">
        <f>'Verification Form'!#REF!</f>
        <v>#REF!</v>
      </c>
      <c r="E158" s="60" t="e">
        <f>'Verification Form'!#REF!</f>
        <v>#REF!</v>
      </c>
      <c r="F158" s="61" t="e">
        <f>'Verification Form'!#REF!</f>
        <v>#REF!</v>
      </c>
      <c r="G158" s="61" t="e">
        <f>'Verification Form'!#REF!</f>
        <v>#REF!</v>
      </c>
      <c r="H158" s="61" t="e">
        <f>'Verification Form'!#REF!</f>
        <v>#REF!</v>
      </c>
      <c r="I158" s="61" t="e">
        <f>'Verification Form'!#REF!</f>
        <v>#REF!</v>
      </c>
      <c r="J158" s="61" t="e">
        <f>'Verification Form'!#REF!</f>
        <v>#REF!</v>
      </c>
      <c r="K158" s="62" t="e">
        <f>'Verification Form'!#REF!</f>
        <v>#REF!</v>
      </c>
      <c r="L158" s="61" t="e">
        <f>'Verification Form'!#REF!</f>
        <v>#REF!</v>
      </c>
      <c r="M158" s="61" t="e">
        <f>'Verification Form'!#REF!</f>
        <v>#REF!</v>
      </c>
      <c r="N158" s="63" t="e">
        <f>'Verification Form'!#REF!</f>
        <v>#REF!</v>
      </c>
      <c r="O158" s="64" t="e">
        <f>'Verification Form'!#REF!</f>
        <v>#REF!</v>
      </c>
      <c r="P158" s="65" t="e">
        <f>'Verification Form'!#REF!</f>
        <v>#REF!</v>
      </c>
      <c r="Q158" s="65" t="e">
        <f>'Verification Form'!#REF!</f>
        <v>#REF!</v>
      </c>
      <c r="R158" s="66" t="e">
        <f>'Verification Form'!#REF!</f>
        <v>#REF!</v>
      </c>
      <c r="S158" s="66" t="e">
        <f>'Verification Form'!#REF!</f>
        <v>#REF!</v>
      </c>
      <c r="T158" s="66" t="e">
        <f>'Verification Form'!#REF!</f>
        <v>#REF!</v>
      </c>
      <c r="U158" s="67" t="e">
        <f>'Verification Form'!#REF!</f>
        <v>#REF!</v>
      </c>
      <c r="V158" s="68" t="e">
        <f>'Verification Form'!#REF!</f>
        <v>#REF!</v>
      </c>
      <c r="W158" s="69" t="e">
        <f>'Verification Form'!#REF!</f>
        <v>#REF!</v>
      </c>
      <c r="X158" s="69" t="e">
        <f>'Verification Form'!#REF!</f>
        <v>#REF!</v>
      </c>
      <c r="Y158" s="69" t="e">
        <f>'Verification Form'!#REF!</f>
        <v>#REF!</v>
      </c>
      <c r="Z158" s="69" t="e">
        <f>'Verification Form'!#REF!</f>
        <v>#REF!</v>
      </c>
      <c r="AA158" s="69" t="e">
        <f>'Verification Form'!#REF!</f>
        <v>#REF!</v>
      </c>
      <c r="AB158" s="69" t="e">
        <f>'Verification Form'!#REF!</f>
        <v>#REF!</v>
      </c>
      <c r="AC158" s="69" t="e">
        <f>'Verification Form'!#REF!</f>
        <v>#REF!</v>
      </c>
      <c r="AD158" s="69" t="e">
        <f>'Verification Form'!#REF!</f>
        <v>#REF!</v>
      </c>
      <c r="AE158" s="69" t="e">
        <f>'Verification Form'!#REF!</f>
        <v>#REF!</v>
      </c>
    </row>
    <row r="159" spans="1:31">
      <c r="A159" s="58" t="e">
        <f>'Verification Form'!#REF!</f>
        <v>#REF!</v>
      </c>
      <c r="B159" s="58" t="e">
        <f>'Verification Form'!#REF!</f>
        <v>#REF!</v>
      </c>
      <c r="C159" s="59" t="e">
        <f>'Verification Form'!#REF!</f>
        <v>#REF!</v>
      </c>
      <c r="D159" s="59" t="e">
        <f>'Verification Form'!#REF!</f>
        <v>#REF!</v>
      </c>
      <c r="E159" s="60" t="e">
        <f>'Verification Form'!#REF!</f>
        <v>#REF!</v>
      </c>
      <c r="F159" s="61" t="e">
        <f>'Verification Form'!#REF!</f>
        <v>#REF!</v>
      </c>
      <c r="G159" s="61" t="e">
        <f>'Verification Form'!#REF!</f>
        <v>#REF!</v>
      </c>
      <c r="H159" s="61" t="e">
        <f>'Verification Form'!#REF!</f>
        <v>#REF!</v>
      </c>
      <c r="I159" s="61" t="e">
        <f>'Verification Form'!#REF!</f>
        <v>#REF!</v>
      </c>
      <c r="J159" s="61" t="e">
        <f>'Verification Form'!#REF!</f>
        <v>#REF!</v>
      </c>
      <c r="K159" s="62" t="e">
        <f>'Verification Form'!#REF!</f>
        <v>#REF!</v>
      </c>
      <c r="L159" s="61" t="e">
        <f>'Verification Form'!#REF!</f>
        <v>#REF!</v>
      </c>
      <c r="M159" s="61" t="e">
        <f>'Verification Form'!#REF!</f>
        <v>#REF!</v>
      </c>
      <c r="N159" s="63" t="e">
        <f>'Verification Form'!#REF!</f>
        <v>#REF!</v>
      </c>
      <c r="O159" s="64" t="e">
        <f>'Verification Form'!#REF!</f>
        <v>#REF!</v>
      </c>
      <c r="P159" s="65" t="e">
        <f>'Verification Form'!#REF!</f>
        <v>#REF!</v>
      </c>
      <c r="Q159" s="65" t="e">
        <f>'Verification Form'!#REF!</f>
        <v>#REF!</v>
      </c>
      <c r="R159" s="66" t="e">
        <f>'Verification Form'!#REF!</f>
        <v>#REF!</v>
      </c>
      <c r="S159" s="66" t="e">
        <f>'Verification Form'!#REF!</f>
        <v>#REF!</v>
      </c>
      <c r="T159" s="66" t="e">
        <f>'Verification Form'!#REF!</f>
        <v>#REF!</v>
      </c>
      <c r="U159" s="67" t="e">
        <f>'Verification Form'!#REF!</f>
        <v>#REF!</v>
      </c>
      <c r="V159" s="68" t="e">
        <f>'Verification Form'!#REF!</f>
        <v>#REF!</v>
      </c>
      <c r="W159" s="69" t="e">
        <f>'Verification Form'!#REF!</f>
        <v>#REF!</v>
      </c>
      <c r="X159" s="69" t="e">
        <f>'Verification Form'!#REF!</f>
        <v>#REF!</v>
      </c>
      <c r="Y159" s="69" t="e">
        <f>'Verification Form'!#REF!</f>
        <v>#REF!</v>
      </c>
      <c r="Z159" s="69" t="e">
        <f>'Verification Form'!#REF!</f>
        <v>#REF!</v>
      </c>
      <c r="AA159" s="69" t="e">
        <f>'Verification Form'!#REF!</f>
        <v>#REF!</v>
      </c>
      <c r="AB159" s="69" t="e">
        <f>'Verification Form'!#REF!</f>
        <v>#REF!</v>
      </c>
      <c r="AC159" s="69" t="e">
        <f>'Verification Form'!#REF!</f>
        <v>#REF!</v>
      </c>
      <c r="AD159" s="69" t="e">
        <f>'Verification Form'!#REF!</f>
        <v>#REF!</v>
      </c>
      <c r="AE159" s="69" t="e">
        <f>'Verification Form'!#REF!</f>
        <v>#REF!</v>
      </c>
    </row>
    <row r="160" spans="1:31">
      <c r="A160" s="58" t="e">
        <f>'Verification Form'!#REF!</f>
        <v>#REF!</v>
      </c>
      <c r="B160" s="58" t="e">
        <f>'Verification Form'!#REF!</f>
        <v>#REF!</v>
      </c>
      <c r="C160" s="59" t="e">
        <f>'Verification Form'!#REF!</f>
        <v>#REF!</v>
      </c>
      <c r="D160" s="59" t="e">
        <f>'Verification Form'!#REF!</f>
        <v>#REF!</v>
      </c>
      <c r="E160" s="60" t="e">
        <f>'Verification Form'!#REF!</f>
        <v>#REF!</v>
      </c>
      <c r="F160" s="61" t="e">
        <f>'Verification Form'!#REF!</f>
        <v>#REF!</v>
      </c>
      <c r="G160" s="61" t="e">
        <f>'Verification Form'!#REF!</f>
        <v>#REF!</v>
      </c>
      <c r="H160" s="61" t="e">
        <f>'Verification Form'!#REF!</f>
        <v>#REF!</v>
      </c>
      <c r="I160" s="61" t="e">
        <f>'Verification Form'!#REF!</f>
        <v>#REF!</v>
      </c>
      <c r="J160" s="61" t="e">
        <f>'Verification Form'!#REF!</f>
        <v>#REF!</v>
      </c>
      <c r="K160" s="62" t="e">
        <f>'Verification Form'!#REF!</f>
        <v>#REF!</v>
      </c>
      <c r="L160" s="61" t="e">
        <f>'Verification Form'!#REF!</f>
        <v>#REF!</v>
      </c>
      <c r="M160" s="61" t="e">
        <f>'Verification Form'!#REF!</f>
        <v>#REF!</v>
      </c>
      <c r="N160" s="63" t="e">
        <f>'Verification Form'!#REF!</f>
        <v>#REF!</v>
      </c>
      <c r="O160" s="64" t="e">
        <f>'Verification Form'!#REF!</f>
        <v>#REF!</v>
      </c>
      <c r="P160" s="65" t="e">
        <f>'Verification Form'!#REF!</f>
        <v>#REF!</v>
      </c>
      <c r="Q160" s="65" t="e">
        <f>'Verification Form'!#REF!</f>
        <v>#REF!</v>
      </c>
      <c r="R160" s="66" t="e">
        <f>'Verification Form'!#REF!</f>
        <v>#REF!</v>
      </c>
      <c r="S160" s="66" t="e">
        <f>'Verification Form'!#REF!</f>
        <v>#REF!</v>
      </c>
      <c r="T160" s="66" t="e">
        <f>'Verification Form'!#REF!</f>
        <v>#REF!</v>
      </c>
      <c r="U160" s="67" t="e">
        <f>'Verification Form'!#REF!</f>
        <v>#REF!</v>
      </c>
      <c r="V160" s="68" t="e">
        <f>'Verification Form'!#REF!</f>
        <v>#REF!</v>
      </c>
      <c r="W160" s="69" t="e">
        <f>'Verification Form'!#REF!</f>
        <v>#REF!</v>
      </c>
      <c r="X160" s="69" t="e">
        <f>'Verification Form'!#REF!</f>
        <v>#REF!</v>
      </c>
      <c r="Y160" s="69" t="e">
        <f>'Verification Form'!#REF!</f>
        <v>#REF!</v>
      </c>
      <c r="Z160" s="69" t="e">
        <f>'Verification Form'!#REF!</f>
        <v>#REF!</v>
      </c>
      <c r="AA160" s="69" t="e">
        <f>'Verification Form'!#REF!</f>
        <v>#REF!</v>
      </c>
      <c r="AB160" s="69" t="e">
        <f>'Verification Form'!#REF!</f>
        <v>#REF!</v>
      </c>
      <c r="AC160" s="69" t="e">
        <f>'Verification Form'!#REF!</f>
        <v>#REF!</v>
      </c>
      <c r="AD160" s="69" t="e">
        <f>'Verification Form'!#REF!</f>
        <v>#REF!</v>
      </c>
      <c r="AE160" s="69" t="e">
        <f>'Verification Form'!#REF!</f>
        <v>#REF!</v>
      </c>
    </row>
    <row r="161" spans="1:31">
      <c r="A161" s="58" t="e">
        <f>'Verification Form'!#REF!</f>
        <v>#REF!</v>
      </c>
      <c r="B161" s="58" t="e">
        <f>'Verification Form'!#REF!</f>
        <v>#REF!</v>
      </c>
      <c r="C161" s="59" t="e">
        <f>'Verification Form'!#REF!</f>
        <v>#REF!</v>
      </c>
      <c r="D161" s="59" t="e">
        <f>'Verification Form'!#REF!</f>
        <v>#REF!</v>
      </c>
      <c r="E161" s="60" t="e">
        <f>'Verification Form'!#REF!</f>
        <v>#REF!</v>
      </c>
      <c r="F161" s="61" t="e">
        <f>'Verification Form'!#REF!</f>
        <v>#REF!</v>
      </c>
      <c r="G161" s="61" t="e">
        <f>'Verification Form'!#REF!</f>
        <v>#REF!</v>
      </c>
      <c r="H161" s="61" t="e">
        <f>'Verification Form'!#REF!</f>
        <v>#REF!</v>
      </c>
      <c r="I161" s="61" t="e">
        <f>'Verification Form'!#REF!</f>
        <v>#REF!</v>
      </c>
      <c r="J161" s="61" t="e">
        <f>'Verification Form'!#REF!</f>
        <v>#REF!</v>
      </c>
      <c r="K161" s="62" t="e">
        <f>'Verification Form'!#REF!</f>
        <v>#REF!</v>
      </c>
      <c r="L161" s="61" t="e">
        <f>'Verification Form'!#REF!</f>
        <v>#REF!</v>
      </c>
      <c r="M161" s="61" t="e">
        <f>'Verification Form'!#REF!</f>
        <v>#REF!</v>
      </c>
      <c r="N161" s="63" t="e">
        <f>'Verification Form'!#REF!</f>
        <v>#REF!</v>
      </c>
      <c r="O161" s="64" t="e">
        <f>'Verification Form'!#REF!</f>
        <v>#REF!</v>
      </c>
      <c r="P161" s="65" t="e">
        <f>'Verification Form'!#REF!</f>
        <v>#REF!</v>
      </c>
      <c r="Q161" s="65" t="e">
        <f>'Verification Form'!#REF!</f>
        <v>#REF!</v>
      </c>
      <c r="R161" s="66" t="e">
        <f>'Verification Form'!#REF!</f>
        <v>#REF!</v>
      </c>
      <c r="S161" s="66" t="e">
        <f>'Verification Form'!#REF!</f>
        <v>#REF!</v>
      </c>
      <c r="T161" s="66" t="e">
        <f>'Verification Form'!#REF!</f>
        <v>#REF!</v>
      </c>
      <c r="U161" s="67" t="e">
        <f>'Verification Form'!#REF!</f>
        <v>#REF!</v>
      </c>
      <c r="V161" s="68" t="e">
        <f>'Verification Form'!#REF!</f>
        <v>#REF!</v>
      </c>
      <c r="W161" s="69" t="e">
        <f>'Verification Form'!#REF!</f>
        <v>#REF!</v>
      </c>
      <c r="X161" s="69" t="e">
        <f>'Verification Form'!#REF!</f>
        <v>#REF!</v>
      </c>
      <c r="Y161" s="69" t="e">
        <f>'Verification Form'!#REF!</f>
        <v>#REF!</v>
      </c>
      <c r="Z161" s="69" t="e">
        <f>'Verification Form'!#REF!</f>
        <v>#REF!</v>
      </c>
      <c r="AA161" s="69" t="e">
        <f>'Verification Form'!#REF!</f>
        <v>#REF!</v>
      </c>
      <c r="AB161" s="69" t="e">
        <f>'Verification Form'!#REF!</f>
        <v>#REF!</v>
      </c>
      <c r="AC161" s="69" t="e">
        <f>'Verification Form'!#REF!</f>
        <v>#REF!</v>
      </c>
      <c r="AD161" s="69" t="e">
        <f>'Verification Form'!#REF!</f>
        <v>#REF!</v>
      </c>
      <c r="AE161" s="69" t="e">
        <f>'Verification Form'!#REF!</f>
        <v>#REF!</v>
      </c>
    </row>
    <row r="162" spans="1:31">
      <c r="A162" s="58" t="e">
        <f>'Verification Form'!#REF!</f>
        <v>#REF!</v>
      </c>
      <c r="B162" s="58" t="e">
        <f>'Verification Form'!#REF!</f>
        <v>#REF!</v>
      </c>
      <c r="C162" s="59" t="e">
        <f>'Verification Form'!#REF!</f>
        <v>#REF!</v>
      </c>
      <c r="D162" s="59" t="e">
        <f>'Verification Form'!#REF!</f>
        <v>#REF!</v>
      </c>
      <c r="E162" s="60" t="e">
        <f>'Verification Form'!#REF!</f>
        <v>#REF!</v>
      </c>
      <c r="F162" s="61" t="e">
        <f>'Verification Form'!#REF!</f>
        <v>#REF!</v>
      </c>
      <c r="G162" s="61" t="e">
        <f>'Verification Form'!#REF!</f>
        <v>#REF!</v>
      </c>
      <c r="H162" s="61" t="e">
        <f>'Verification Form'!#REF!</f>
        <v>#REF!</v>
      </c>
      <c r="I162" s="61" t="e">
        <f>'Verification Form'!#REF!</f>
        <v>#REF!</v>
      </c>
      <c r="J162" s="61" t="e">
        <f>'Verification Form'!#REF!</f>
        <v>#REF!</v>
      </c>
      <c r="K162" s="62" t="e">
        <f>'Verification Form'!#REF!</f>
        <v>#REF!</v>
      </c>
      <c r="L162" s="61" t="e">
        <f>'Verification Form'!#REF!</f>
        <v>#REF!</v>
      </c>
      <c r="M162" s="61" t="e">
        <f>'Verification Form'!#REF!</f>
        <v>#REF!</v>
      </c>
      <c r="N162" s="63" t="e">
        <f>'Verification Form'!#REF!</f>
        <v>#REF!</v>
      </c>
      <c r="O162" s="64" t="e">
        <f>'Verification Form'!#REF!</f>
        <v>#REF!</v>
      </c>
      <c r="P162" s="65" t="e">
        <f>'Verification Form'!#REF!</f>
        <v>#REF!</v>
      </c>
      <c r="Q162" s="65" t="e">
        <f>'Verification Form'!#REF!</f>
        <v>#REF!</v>
      </c>
      <c r="R162" s="66" t="e">
        <f>'Verification Form'!#REF!</f>
        <v>#REF!</v>
      </c>
      <c r="S162" s="66" t="e">
        <f>'Verification Form'!#REF!</f>
        <v>#REF!</v>
      </c>
      <c r="T162" s="66" t="e">
        <f>'Verification Form'!#REF!</f>
        <v>#REF!</v>
      </c>
      <c r="U162" s="67" t="e">
        <f>'Verification Form'!#REF!</f>
        <v>#REF!</v>
      </c>
      <c r="V162" s="68" t="e">
        <f>'Verification Form'!#REF!</f>
        <v>#REF!</v>
      </c>
      <c r="W162" s="69" t="e">
        <f>'Verification Form'!#REF!</f>
        <v>#REF!</v>
      </c>
      <c r="X162" s="69" t="e">
        <f>'Verification Form'!#REF!</f>
        <v>#REF!</v>
      </c>
      <c r="Y162" s="69" t="e">
        <f>'Verification Form'!#REF!</f>
        <v>#REF!</v>
      </c>
      <c r="Z162" s="69" t="e">
        <f>'Verification Form'!#REF!</f>
        <v>#REF!</v>
      </c>
      <c r="AA162" s="69" t="e">
        <f>'Verification Form'!#REF!</f>
        <v>#REF!</v>
      </c>
      <c r="AB162" s="69" t="e">
        <f>'Verification Form'!#REF!</f>
        <v>#REF!</v>
      </c>
      <c r="AC162" s="69" t="e">
        <f>'Verification Form'!#REF!</f>
        <v>#REF!</v>
      </c>
      <c r="AD162" s="69" t="e">
        <f>'Verification Form'!#REF!</f>
        <v>#REF!</v>
      </c>
      <c r="AE162" s="69" t="e">
        <f>'Verification Form'!#REF!</f>
        <v>#REF!</v>
      </c>
    </row>
    <row r="163" spans="1:31">
      <c r="A163" s="58" t="e">
        <f>'Verification Form'!#REF!</f>
        <v>#REF!</v>
      </c>
      <c r="B163" s="58" t="e">
        <f>'Verification Form'!#REF!</f>
        <v>#REF!</v>
      </c>
      <c r="C163" s="59" t="e">
        <f>'Verification Form'!#REF!</f>
        <v>#REF!</v>
      </c>
      <c r="D163" s="59" t="e">
        <f>'Verification Form'!#REF!</f>
        <v>#REF!</v>
      </c>
      <c r="E163" s="60" t="e">
        <f>'Verification Form'!#REF!</f>
        <v>#REF!</v>
      </c>
      <c r="F163" s="61" t="e">
        <f>'Verification Form'!#REF!</f>
        <v>#REF!</v>
      </c>
      <c r="G163" s="61" t="e">
        <f>'Verification Form'!#REF!</f>
        <v>#REF!</v>
      </c>
      <c r="H163" s="61" t="e">
        <f>'Verification Form'!#REF!</f>
        <v>#REF!</v>
      </c>
      <c r="I163" s="61" t="e">
        <f>'Verification Form'!#REF!</f>
        <v>#REF!</v>
      </c>
      <c r="J163" s="61" t="e">
        <f>'Verification Form'!#REF!</f>
        <v>#REF!</v>
      </c>
      <c r="K163" s="62" t="e">
        <f>'Verification Form'!#REF!</f>
        <v>#REF!</v>
      </c>
      <c r="L163" s="61" t="e">
        <f>'Verification Form'!#REF!</f>
        <v>#REF!</v>
      </c>
      <c r="M163" s="61" t="e">
        <f>'Verification Form'!#REF!</f>
        <v>#REF!</v>
      </c>
      <c r="N163" s="63" t="e">
        <f>'Verification Form'!#REF!</f>
        <v>#REF!</v>
      </c>
      <c r="O163" s="64" t="e">
        <f>'Verification Form'!#REF!</f>
        <v>#REF!</v>
      </c>
      <c r="P163" s="65" t="e">
        <f>'Verification Form'!#REF!</f>
        <v>#REF!</v>
      </c>
      <c r="Q163" s="65" t="e">
        <f>'Verification Form'!#REF!</f>
        <v>#REF!</v>
      </c>
      <c r="R163" s="66" t="e">
        <f>'Verification Form'!#REF!</f>
        <v>#REF!</v>
      </c>
      <c r="S163" s="66" t="e">
        <f>'Verification Form'!#REF!</f>
        <v>#REF!</v>
      </c>
      <c r="T163" s="66" t="e">
        <f>'Verification Form'!#REF!</f>
        <v>#REF!</v>
      </c>
      <c r="U163" s="67" t="e">
        <f>'Verification Form'!#REF!</f>
        <v>#REF!</v>
      </c>
      <c r="V163" s="68" t="e">
        <f>'Verification Form'!#REF!</f>
        <v>#REF!</v>
      </c>
      <c r="W163" s="69" t="e">
        <f>'Verification Form'!#REF!</f>
        <v>#REF!</v>
      </c>
      <c r="X163" s="69" t="e">
        <f>'Verification Form'!#REF!</f>
        <v>#REF!</v>
      </c>
      <c r="Y163" s="69" t="e">
        <f>'Verification Form'!#REF!</f>
        <v>#REF!</v>
      </c>
      <c r="Z163" s="69" t="e">
        <f>'Verification Form'!#REF!</f>
        <v>#REF!</v>
      </c>
      <c r="AA163" s="69" t="e">
        <f>'Verification Form'!#REF!</f>
        <v>#REF!</v>
      </c>
      <c r="AB163" s="69" t="e">
        <f>'Verification Form'!#REF!</f>
        <v>#REF!</v>
      </c>
      <c r="AC163" s="69" t="e">
        <f>'Verification Form'!#REF!</f>
        <v>#REF!</v>
      </c>
      <c r="AD163" s="69" t="e">
        <f>'Verification Form'!#REF!</f>
        <v>#REF!</v>
      </c>
      <c r="AE163" s="69" t="e">
        <f>'Verification Form'!#REF!</f>
        <v>#REF!</v>
      </c>
    </row>
    <row r="164" spans="1:31">
      <c r="A164" s="58" t="e">
        <f>'Verification Form'!#REF!</f>
        <v>#REF!</v>
      </c>
      <c r="B164" s="58" t="e">
        <f>'Verification Form'!#REF!</f>
        <v>#REF!</v>
      </c>
      <c r="C164" s="59" t="e">
        <f>'Verification Form'!#REF!</f>
        <v>#REF!</v>
      </c>
      <c r="D164" s="59" t="e">
        <f>'Verification Form'!#REF!</f>
        <v>#REF!</v>
      </c>
      <c r="E164" s="60" t="e">
        <f>'Verification Form'!#REF!</f>
        <v>#REF!</v>
      </c>
      <c r="F164" s="61" t="e">
        <f>'Verification Form'!#REF!</f>
        <v>#REF!</v>
      </c>
      <c r="G164" s="61" t="e">
        <f>'Verification Form'!#REF!</f>
        <v>#REF!</v>
      </c>
      <c r="H164" s="61" t="e">
        <f>'Verification Form'!#REF!</f>
        <v>#REF!</v>
      </c>
      <c r="I164" s="61" t="e">
        <f>'Verification Form'!#REF!</f>
        <v>#REF!</v>
      </c>
      <c r="J164" s="61" t="e">
        <f>'Verification Form'!#REF!</f>
        <v>#REF!</v>
      </c>
      <c r="K164" s="62" t="e">
        <f>'Verification Form'!#REF!</f>
        <v>#REF!</v>
      </c>
      <c r="L164" s="61" t="e">
        <f>'Verification Form'!#REF!</f>
        <v>#REF!</v>
      </c>
      <c r="M164" s="61" t="e">
        <f>'Verification Form'!#REF!</f>
        <v>#REF!</v>
      </c>
      <c r="N164" s="63" t="e">
        <f>'Verification Form'!#REF!</f>
        <v>#REF!</v>
      </c>
      <c r="O164" s="64" t="e">
        <f>'Verification Form'!#REF!</f>
        <v>#REF!</v>
      </c>
      <c r="P164" s="65" t="e">
        <f>'Verification Form'!#REF!</f>
        <v>#REF!</v>
      </c>
      <c r="Q164" s="65" t="e">
        <f>'Verification Form'!#REF!</f>
        <v>#REF!</v>
      </c>
      <c r="R164" s="66" t="e">
        <f>'Verification Form'!#REF!</f>
        <v>#REF!</v>
      </c>
      <c r="S164" s="66" t="e">
        <f>'Verification Form'!#REF!</f>
        <v>#REF!</v>
      </c>
      <c r="T164" s="66" t="e">
        <f>'Verification Form'!#REF!</f>
        <v>#REF!</v>
      </c>
      <c r="U164" s="67" t="e">
        <f>'Verification Form'!#REF!</f>
        <v>#REF!</v>
      </c>
      <c r="V164" s="68" t="e">
        <f>'Verification Form'!#REF!</f>
        <v>#REF!</v>
      </c>
      <c r="W164" s="69" t="e">
        <f>'Verification Form'!#REF!</f>
        <v>#REF!</v>
      </c>
      <c r="X164" s="69" t="e">
        <f>'Verification Form'!#REF!</f>
        <v>#REF!</v>
      </c>
      <c r="Y164" s="69" t="e">
        <f>'Verification Form'!#REF!</f>
        <v>#REF!</v>
      </c>
      <c r="Z164" s="69" t="e">
        <f>'Verification Form'!#REF!</f>
        <v>#REF!</v>
      </c>
      <c r="AA164" s="69" t="e">
        <f>'Verification Form'!#REF!</f>
        <v>#REF!</v>
      </c>
      <c r="AB164" s="69" t="e">
        <f>'Verification Form'!#REF!</f>
        <v>#REF!</v>
      </c>
      <c r="AC164" s="69" t="e">
        <f>'Verification Form'!#REF!</f>
        <v>#REF!</v>
      </c>
      <c r="AD164" s="69" t="e">
        <f>'Verification Form'!#REF!</f>
        <v>#REF!</v>
      </c>
      <c r="AE164" s="69" t="e">
        <f>'Verification Form'!#REF!</f>
        <v>#REF!</v>
      </c>
    </row>
    <row r="165" spans="1:31">
      <c r="A165" s="58" t="e">
        <f>'Verification Form'!#REF!</f>
        <v>#REF!</v>
      </c>
      <c r="B165" s="58" t="e">
        <f>'Verification Form'!#REF!</f>
        <v>#REF!</v>
      </c>
      <c r="C165" s="59" t="e">
        <f>'Verification Form'!#REF!</f>
        <v>#REF!</v>
      </c>
      <c r="D165" s="59" t="e">
        <f>'Verification Form'!#REF!</f>
        <v>#REF!</v>
      </c>
      <c r="E165" s="60" t="e">
        <f>'Verification Form'!#REF!</f>
        <v>#REF!</v>
      </c>
      <c r="F165" s="61" t="e">
        <f>'Verification Form'!#REF!</f>
        <v>#REF!</v>
      </c>
      <c r="G165" s="61" t="e">
        <f>'Verification Form'!#REF!</f>
        <v>#REF!</v>
      </c>
      <c r="H165" s="61" t="e">
        <f>'Verification Form'!#REF!</f>
        <v>#REF!</v>
      </c>
      <c r="I165" s="61" t="e">
        <f>'Verification Form'!#REF!</f>
        <v>#REF!</v>
      </c>
      <c r="J165" s="61" t="e">
        <f>'Verification Form'!#REF!</f>
        <v>#REF!</v>
      </c>
      <c r="K165" s="62" t="e">
        <f>'Verification Form'!#REF!</f>
        <v>#REF!</v>
      </c>
      <c r="L165" s="61" t="e">
        <f>'Verification Form'!#REF!</f>
        <v>#REF!</v>
      </c>
      <c r="M165" s="61" t="e">
        <f>'Verification Form'!#REF!</f>
        <v>#REF!</v>
      </c>
      <c r="N165" s="63" t="e">
        <f>'Verification Form'!#REF!</f>
        <v>#REF!</v>
      </c>
      <c r="O165" s="64" t="e">
        <f>'Verification Form'!#REF!</f>
        <v>#REF!</v>
      </c>
      <c r="P165" s="65" t="e">
        <f>'Verification Form'!#REF!</f>
        <v>#REF!</v>
      </c>
      <c r="Q165" s="65" t="e">
        <f>'Verification Form'!#REF!</f>
        <v>#REF!</v>
      </c>
      <c r="R165" s="66" t="e">
        <f>'Verification Form'!#REF!</f>
        <v>#REF!</v>
      </c>
      <c r="S165" s="66" t="e">
        <f>'Verification Form'!#REF!</f>
        <v>#REF!</v>
      </c>
      <c r="T165" s="66" t="e">
        <f>'Verification Form'!#REF!</f>
        <v>#REF!</v>
      </c>
      <c r="U165" s="67" t="e">
        <f>'Verification Form'!#REF!</f>
        <v>#REF!</v>
      </c>
      <c r="V165" s="68" t="e">
        <f>'Verification Form'!#REF!</f>
        <v>#REF!</v>
      </c>
      <c r="W165" s="69" t="e">
        <f>'Verification Form'!#REF!</f>
        <v>#REF!</v>
      </c>
      <c r="X165" s="69" t="e">
        <f>'Verification Form'!#REF!</f>
        <v>#REF!</v>
      </c>
      <c r="Y165" s="69" t="e">
        <f>'Verification Form'!#REF!</f>
        <v>#REF!</v>
      </c>
      <c r="Z165" s="69" t="e">
        <f>'Verification Form'!#REF!</f>
        <v>#REF!</v>
      </c>
      <c r="AA165" s="69" t="e">
        <f>'Verification Form'!#REF!</f>
        <v>#REF!</v>
      </c>
      <c r="AB165" s="69" t="e">
        <f>'Verification Form'!#REF!</f>
        <v>#REF!</v>
      </c>
      <c r="AC165" s="69" t="e">
        <f>'Verification Form'!#REF!</f>
        <v>#REF!</v>
      </c>
      <c r="AD165" s="69" t="e">
        <f>'Verification Form'!#REF!</f>
        <v>#REF!</v>
      </c>
      <c r="AE165" s="69" t="e">
        <f>'Verification Form'!#REF!</f>
        <v>#REF!</v>
      </c>
    </row>
    <row r="166" spans="1:31">
      <c r="A166" s="58" t="e">
        <f>'Verification Form'!#REF!</f>
        <v>#REF!</v>
      </c>
      <c r="B166" s="58" t="e">
        <f>'Verification Form'!#REF!</f>
        <v>#REF!</v>
      </c>
      <c r="C166" s="59" t="e">
        <f>'Verification Form'!#REF!</f>
        <v>#REF!</v>
      </c>
      <c r="D166" s="59" t="e">
        <f>'Verification Form'!#REF!</f>
        <v>#REF!</v>
      </c>
      <c r="E166" s="60" t="e">
        <f>'Verification Form'!#REF!</f>
        <v>#REF!</v>
      </c>
      <c r="F166" s="61" t="e">
        <f>'Verification Form'!#REF!</f>
        <v>#REF!</v>
      </c>
      <c r="G166" s="61" t="e">
        <f>'Verification Form'!#REF!</f>
        <v>#REF!</v>
      </c>
      <c r="H166" s="61" t="e">
        <f>'Verification Form'!#REF!</f>
        <v>#REF!</v>
      </c>
      <c r="I166" s="61" t="e">
        <f>'Verification Form'!#REF!</f>
        <v>#REF!</v>
      </c>
      <c r="J166" s="61" t="e">
        <f>'Verification Form'!#REF!</f>
        <v>#REF!</v>
      </c>
      <c r="K166" s="62" t="e">
        <f>'Verification Form'!#REF!</f>
        <v>#REF!</v>
      </c>
      <c r="L166" s="61" t="e">
        <f>'Verification Form'!#REF!</f>
        <v>#REF!</v>
      </c>
      <c r="M166" s="61" t="e">
        <f>'Verification Form'!#REF!</f>
        <v>#REF!</v>
      </c>
      <c r="N166" s="63" t="e">
        <f>'Verification Form'!#REF!</f>
        <v>#REF!</v>
      </c>
      <c r="O166" s="64" t="e">
        <f>'Verification Form'!#REF!</f>
        <v>#REF!</v>
      </c>
      <c r="P166" s="65" t="e">
        <f>'Verification Form'!#REF!</f>
        <v>#REF!</v>
      </c>
      <c r="Q166" s="65" t="e">
        <f>'Verification Form'!#REF!</f>
        <v>#REF!</v>
      </c>
      <c r="R166" s="66" t="e">
        <f>'Verification Form'!#REF!</f>
        <v>#REF!</v>
      </c>
      <c r="S166" s="66" t="e">
        <f>'Verification Form'!#REF!</f>
        <v>#REF!</v>
      </c>
      <c r="T166" s="66" t="e">
        <f>'Verification Form'!#REF!</f>
        <v>#REF!</v>
      </c>
      <c r="U166" s="67" t="e">
        <f>'Verification Form'!#REF!</f>
        <v>#REF!</v>
      </c>
      <c r="V166" s="68" t="e">
        <f>'Verification Form'!#REF!</f>
        <v>#REF!</v>
      </c>
      <c r="W166" s="69" t="e">
        <f>'Verification Form'!#REF!</f>
        <v>#REF!</v>
      </c>
      <c r="X166" s="69" t="e">
        <f>'Verification Form'!#REF!</f>
        <v>#REF!</v>
      </c>
      <c r="Y166" s="69" t="e">
        <f>'Verification Form'!#REF!</f>
        <v>#REF!</v>
      </c>
      <c r="Z166" s="69" t="e">
        <f>'Verification Form'!#REF!</f>
        <v>#REF!</v>
      </c>
      <c r="AA166" s="69" t="e">
        <f>'Verification Form'!#REF!</f>
        <v>#REF!</v>
      </c>
      <c r="AB166" s="69" t="e">
        <f>'Verification Form'!#REF!</f>
        <v>#REF!</v>
      </c>
      <c r="AC166" s="69" t="e">
        <f>'Verification Form'!#REF!</f>
        <v>#REF!</v>
      </c>
      <c r="AD166" s="69" t="e">
        <f>'Verification Form'!#REF!</f>
        <v>#REF!</v>
      </c>
      <c r="AE166" s="69" t="e">
        <f>'Verification Form'!#REF!</f>
        <v>#REF!</v>
      </c>
    </row>
    <row r="167" spans="1:31">
      <c r="A167" s="58" t="e">
        <f>'Verification Form'!#REF!</f>
        <v>#REF!</v>
      </c>
      <c r="B167" s="58" t="e">
        <f>'Verification Form'!#REF!</f>
        <v>#REF!</v>
      </c>
      <c r="C167" s="59" t="e">
        <f>'Verification Form'!#REF!</f>
        <v>#REF!</v>
      </c>
      <c r="D167" s="59" t="e">
        <f>'Verification Form'!#REF!</f>
        <v>#REF!</v>
      </c>
      <c r="E167" s="60" t="e">
        <f>'Verification Form'!#REF!</f>
        <v>#REF!</v>
      </c>
      <c r="F167" s="61" t="e">
        <f>'Verification Form'!#REF!</f>
        <v>#REF!</v>
      </c>
      <c r="G167" s="61" t="e">
        <f>'Verification Form'!#REF!</f>
        <v>#REF!</v>
      </c>
      <c r="H167" s="61" t="e">
        <f>'Verification Form'!#REF!</f>
        <v>#REF!</v>
      </c>
      <c r="I167" s="61" t="e">
        <f>'Verification Form'!#REF!</f>
        <v>#REF!</v>
      </c>
      <c r="J167" s="61" t="e">
        <f>'Verification Form'!#REF!</f>
        <v>#REF!</v>
      </c>
      <c r="K167" s="62" t="e">
        <f>'Verification Form'!#REF!</f>
        <v>#REF!</v>
      </c>
      <c r="L167" s="61" t="e">
        <f>'Verification Form'!#REF!</f>
        <v>#REF!</v>
      </c>
      <c r="M167" s="61" t="e">
        <f>'Verification Form'!#REF!</f>
        <v>#REF!</v>
      </c>
      <c r="N167" s="63" t="e">
        <f>'Verification Form'!#REF!</f>
        <v>#REF!</v>
      </c>
      <c r="O167" s="64" t="e">
        <f>'Verification Form'!#REF!</f>
        <v>#REF!</v>
      </c>
      <c r="P167" s="65" t="e">
        <f>'Verification Form'!#REF!</f>
        <v>#REF!</v>
      </c>
      <c r="Q167" s="65" t="e">
        <f>'Verification Form'!#REF!</f>
        <v>#REF!</v>
      </c>
      <c r="R167" s="66" t="e">
        <f>'Verification Form'!#REF!</f>
        <v>#REF!</v>
      </c>
      <c r="S167" s="66" t="e">
        <f>'Verification Form'!#REF!</f>
        <v>#REF!</v>
      </c>
      <c r="T167" s="66" t="e">
        <f>'Verification Form'!#REF!</f>
        <v>#REF!</v>
      </c>
      <c r="U167" s="67" t="e">
        <f>'Verification Form'!#REF!</f>
        <v>#REF!</v>
      </c>
      <c r="V167" s="68" t="e">
        <f>'Verification Form'!#REF!</f>
        <v>#REF!</v>
      </c>
      <c r="W167" s="69" t="e">
        <f>'Verification Form'!#REF!</f>
        <v>#REF!</v>
      </c>
      <c r="X167" s="69" t="e">
        <f>'Verification Form'!#REF!</f>
        <v>#REF!</v>
      </c>
      <c r="Y167" s="69" t="e">
        <f>'Verification Form'!#REF!</f>
        <v>#REF!</v>
      </c>
      <c r="Z167" s="69" t="e">
        <f>'Verification Form'!#REF!</f>
        <v>#REF!</v>
      </c>
      <c r="AA167" s="69" t="e">
        <f>'Verification Form'!#REF!</f>
        <v>#REF!</v>
      </c>
      <c r="AB167" s="69" t="e">
        <f>'Verification Form'!#REF!</f>
        <v>#REF!</v>
      </c>
      <c r="AC167" s="69" t="e">
        <f>'Verification Form'!#REF!</f>
        <v>#REF!</v>
      </c>
      <c r="AD167" s="69" t="e">
        <f>'Verification Form'!#REF!</f>
        <v>#REF!</v>
      </c>
      <c r="AE167" s="69" t="e">
        <f>'Verification Form'!#REF!</f>
        <v>#REF!</v>
      </c>
    </row>
    <row r="168" spans="1:31">
      <c r="A168" s="58" t="e">
        <f>'Verification Form'!#REF!</f>
        <v>#REF!</v>
      </c>
      <c r="B168" s="58" t="e">
        <f>'Verification Form'!#REF!</f>
        <v>#REF!</v>
      </c>
      <c r="C168" s="59" t="e">
        <f>'Verification Form'!#REF!</f>
        <v>#REF!</v>
      </c>
      <c r="D168" s="59" t="e">
        <f>'Verification Form'!#REF!</f>
        <v>#REF!</v>
      </c>
      <c r="E168" s="60" t="e">
        <f>'Verification Form'!#REF!</f>
        <v>#REF!</v>
      </c>
      <c r="F168" s="61" t="e">
        <f>'Verification Form'!#REF!</f>
        <v>#REF!</v>
      </c>
      <c r="G168" s="61" t="e">
        <f>'Verification Form'!#REF!</f>
        <v>#REF!</v>
      </c>
      <c r="H168" s="61" t="e">
        <f>'Verification Form'!#REF!</f>
        <v>#REF!</v>
      </c>
      <c r="I168" s="61" t="e">
        <f>'Verification Form'!#REF!</f>
        <v>#REF!</v>
      </c>
      <c r="J168" s="61" t="e">
        <f>'Verification Form'!#REF!</f>
        <v>#REF!</v>
      </c>
      <c r="K168" s="62" t="e">
        <f>'Verification Form'!#REF!</f>
        <v>#REF!</v>
      </c>
      <c r="L168" s="61" t="e">
        <f>'Verification Form'!#REF!</f>
        <v>#REF!</v>
      </c>
      <c r="M168" s="61" t="e">
        <f>'Verification Form'!#REF!</f>
        <v>#REF!</v>
      </c>
      <c r="N168" s="63" t="e">
        <f>'Verification Form'!#REF!</f>
        <v>#REF!</v>
      </c>
      <c r="O168" s="64" t="e">
        <f>'Verification Form'!#REF!</f>
        <v>#REF!</v>
      </c>
      <c r="P168" s="65" t="e">
        <f>'Verification Form'!#REF!</f>
        <v>#REF!</v>
      </c>
      <c r="Q168" s="65" t="e">
        <f>'Verification Form'!#REF!</f>
        <v>#REF!</v>
      </c>
      <c r="R168" s="66" t="e">
        <f>'Verification Form'!#REF!</f>
        <v>#REF!</v>
      </c>
      <c r="S168" s="66" t="e">
        <f>'Verification Form'!#REF!</f>
        <v>#REF!</v>
      </c>
      <c r="T168" s="66" t="e">
        <f>'Verification Form'!#REF!</f>
        <v>#REF!</v>
      </c>
      <c r="U168" s="67" t="e">
        <f>'Verification Form'!#REF!</f>
        <v>#REF!</v>
      </c>
      <c r="V168" s="68" t="e">
        <f>'Verification Form'!#REF!</f>
        <v>#REF!</v>
      </c>
      <c r="W168" s="69" t="e">
        <f>'Verification Form'!#REF!</f>
        <v>#REF!</v>
      </c>
      <c r="X168" s="69" t="e">
        <f>'Verification Form'!#REF!</f>
        <v>#REF!</v>
      </c>
      <c r="Y168" s="69" t="e">
        <f>'Verification Form'!#REF!</f>
        <v>#REF!</v>
      </c>
      <c r="Z168" s="69" t="e">
        <f>'Verification Form'!#REF!</f>
        <v>#REF!</v>
      </c>
      <c r="AA168" s="69" t="e">
        <f>'Verification Form'!#REF!</f>
        <v>#REF!</v>
      </c>
      <c r="AB168" s="69" t="e">
        <f>'Verification Form'!#REF!</f>
        <v>#REF!</v>
      </c>
      <c r="AC168" s="69" t="e">
        <f>'Verification Form'!#REF!</f>
        <v>#REF!</v>
      </c>
      <c r="AD168" s="69" t="e">
        <f>'Verification Form'!#REF!</f>
        <v>#REF!</v>
      </c>
      <c r="AE168" s="69" t="e">
        <f>'Verification Form'!#REF!</f>
        <v>#REF!</v>
      </c>
    </row>
    <row r="169" spans="1:31">
      <c r="A169" s="58" t="e">
        <f>'Verification Form'!#REF!</f>
        <v>#REF!</v>
      </c>
      <c r="B169" s="58" t="e">
        <f>'Verification Form'!#REF!</f>
        <v>#REF!</v>
      </c>
      <c r="C169" s="59" t="e">
        <f>'Verification Form'!#REF!</f>
        <v>#REF!</v>
      </c>
      <c r="D169" s="59" t="e">
        <f>'Verification Form'!#REF!</f>
        <v>#REF!</v>
      </c>
      <c r="E169" s="60" t="e">
        <f>'Verification Form'!#REF!</f>
        <v>#REF!</v>
      </c>
      <c r="F169" s="61" t="e">
        <f>'Verification Form'!#REF!</f>
        <v>#REF!</v>
      </c>
      <c r="G169" s="61" t="e">
        <f>'Verification Form'!#REF!</f>
        <v>#REF!</v>
      </c>
      <c r="H169" s="61" t="e">
        <f>'Verification Form'!#REF!</f>
        <v>#REF!</v>
      </c>
      <c r="I169" s="61" t="e">
        <f>'Verification Form'!#REF!</f>
        <v>#REF!</v>
      </c>
      <c r="J169" s="61" t="e">
        <f>'Verification Form'!#REF!</f>
        <v>#REF!</v>
      </c>
      <c r="K169" s="62" t="e">
        <f>'Verification Form'!#REF!</f>
        <v>#REF!</v>
      </c>
      <c r="L169" s="61" t="e">
        <f>'Verification Form'!#REF!</f>
        <v>#REF!</v>
      </c>
      <c r="M169" s="61" t="e">
        <f>'Verification Form'!#REF!</f>
        <v>#REF!</v>
      </c>
      <c r="N169" s="63" t="e">
        <f>'Verification Form'!#REF!</f>
        <v>#REF!</v>
      </c>
      <c r="O169" s="64" t="e">
        <f>'Verification Form'!#REF!</f>
        <v>#REF!</v>
      </c>
      <c r="P169" s="65" t="e">
        <f>'Verification Form'!#REF!</f>
        <v>#REF!</v>
      </c>
      <c r="Q169" s="65" t="e">
        <f>'Verification Form'!#REF!</f>
        <v>#REF!</v>
      </c>
      <c r="R169" s="66" t="e">
        <f>'Verification Form'!#REF!</f>
        <v>#REF!</v>
      </c>
      <c r="S169" s="66" t="e">
        <f>'Verification Form'!#REF!</f>
        <v>#REF!</v>
      </c>
      <c r="T169" s="66" t="e">
        <f>'Verification Form'!#REF!</f>
        <v>#REF!</v>
      </c>
      <c r="U169" s="67" t="e">
        <f>'Verification Form'!#REF!</f>
        <v>#REF!</v>
      </c>
      <c r="V169" s="68" t="e">
        <f>'Verification Form'!#REF!</f>
        <v>#REF!</v>
      </c>
      <c r="W169" s="69" t="e">
        <f>'Verification Form'!#REF!</f>
        <v>#REF!</v>
      </c>
      <c r="X169" s="69" t="e">
        <f>'Verification Form'!#REF!</f>
        <v>#REF!</v>
      </c>
      <c r="Y169" s="69" t="e">
        <f>'Verification Form'!#REF!</f>
        <v>#REF!</v>
      </c>
      <c r="Z169" s="69" t="e">
        <f>'Verification Form'!#REF!</f>
        <v>#REF!</v>
      </c>
      <c r="AA169" s="69" t="e">
        <f>'Verification Form'!#REF!</f>
        <v>#REF!</v>
      </c>
      <c r="AB169" s="69" t="e">
        <f>'Verification Form'!#REF!</f>
        <v>#REF!</v>
      </c>
      <c r="AC169" s="69" t="e">
        <f>'Verification Form'!#REF!</f>
        <v>#REF!</v>
      </c>
      <c r="AD169" s="69" t="e">
        <f>'Verification Form'!#REF!</f>
        <v>#REF!</v>
      </c>
      <c r="AE169" s="69" t="e">
        <f>'Verification Form'!#REF!</f>
        <v>#REF!</v>
      </c>
    </row>
    <row r="170" spans="1:31">
      <c r="A170" s="58" t="e">
        <f>'Verification Form'!#REF!</f>
        <v>#REF!</v>
      </c>
      <c r="B170" s="58" t="e">
        <f>'Verification Form'!#REF!</f>
        <v>#REF!</v>
      </c>
      <c r="C170" s="59" t="e">
        <f>'Verification Form'!#REF!</f>
        <v>#REF!</v>
      </c>
      <c r="D170" s="59" t="e">
        <f>'Verification Form'!#REF!</f>
        <v>#REF!</v>
      </c>
      <c r="E170" s="60" t="e">
        <f>'Verification Form'!#REF!</f>
        <v>#REF!</v>
      </c>
      <c r="F170" s="61" t="e">
        <f>'Verification Form'!#REF!</f>
        <v>#REF!</v>
      </c>
      <c r="G170" s="61" t="e">
        <f>'Verification Form'!#REF!</f>
        <v>#REF!</v>
      </c>
      <c r="H170" s="61" t="e">
        <f>'Verification Form'!#REF!</f>
        <v>#REF!</v>
      </c>
      <c r="I170" s="61" t="e">
        <f>'Verification Form'!#REF!</f>
        <v>#REF!</v>
      </c>
      <c r="J170" s="61" t="e">
        <f>'Verification Form'!#REF!</f>
        <v>#REF!</v>
      </c>
      <c r="K170" s="62" t="e">
        <f>'Verification Form'!#REF!</f>
        <v>#REF!</v>
      </c>
      <c r="L170" s="61" t="e">
        <f>'Verification Form'!#REF!</f>
        <v>#REF!</v>
      </c>
      <c r="M170" s="61" t="e">
        <f>'Verification Form'!#REF!</f>
        <v>#REF!</v>
      </c>
      <c r="N170" s="63" t="e">
        <f>'Verification Form'!#REF!</f>
        <v>#REF!</v>
      </c>
      <c r="O170" s="64" t="e">
        <f>'Verification Form'!#REF!</f>
        <v>#REF!</v>
      </c>
      <c r="P170" s="65" t="e">
        <f>'Verification Form'!#REF!</f>
        <v>#REF!</v>
      </c>
      <c r="Q170" s="65" t="e">
        <f>'Verification Form'!#REF!</f>
        <v>#REF!</v>
      </c>
      <c r="R170" s="66" t="e">
        <f>'Verification Form'!#REF!</f>
        <v>#REF!</v>
      </c>
      <c r="S170" s="66" t="e">
        <f>'Verification Form'!#REF!</f>
        <v>#REF!</v>
      </c>
      <c r="T170" s="66" t="e">
        <f>'Verification Form'!#REF!</f>
        <v>#REF!</v>
      </c>
      <c r="U170" s="67" t="e">
        <f>'Verification Form'!#REF!</f>
        <v>#REF!</v>
      </c>
      <c r="V170" s="68" t="e">
        <f>'Verification Form'!#REF!</f>
        <v>#REF!</v>
      </c>
      <c r="W170" s="69" t="e">
        <f>'Verification Form'!#REF!</f>
        <v>#REF!</v>
      </c>
      <c r="X170" s="69" t="e">
        <f>'Verification Form'!#REF!</f>
        <v>#REF!</v>
      </c>
      <c r="Y170" s="69" t="e">
        <f>'Verification Form'!#REF!</f>
        <v>#REF!</v>
      </c>
      <c r="Z170" s="69" t="e">
        <f>'Verification Form'!#REF!</f>
        <v>#REF!</v>
      </c>
      <c r="AA170" s="69" t="e">
        <f>'Verification Form'!#REF!</f>
        <v>#REF!</v>
      </c>
      <c r="AB170" s="69" t="e">
        <f>'Verification Form'!#REF!</f>
        <v>#REF!</v>
      </c>
      <c r="AC170" s="69" t="e">
        <f>'Verification Form'!#REF!</f>
        <v>#REF!</v>
      </c>
      <c r="AD170" s="69" t="e">
        <f>'Verification Form'!#REF!</f>
        <v>#REF!</v>
      </c>
      <c r="AE170" s="69" t="e">
        <f>'Verification Form'!#REF!</f>
        <v>#REF!</v>
      </c>
    </row>
    <row r="171" spans="1:31">
      <c r="A171" s="58" t="e">
        <f>'Verification Form'!#REF!</f>
        <v>#REF!</v>
      </c>
      <c r="B171" s="58" t="e">
        <f>'Verification Form'!#REF!</f>
        <v>#REF!</v>
      </c>
      <c r="C171" s="59" t="e">
        <f>'Verification Form'!#REF!</f>
        <v>#REF!</v>
      </c>
      <c r="D171" s="59" t="e">
        <f>'Verification Form'!#REF!</f>
        <v>#REF!</v>
      </c>
      <c r="E171" s="60" t="e">
        <f>'Verification Form'!#REF!</f>
        <v>#REF!</v>
      </c>
      <c r="F171" s="61" t="e">
        <f>'Verification Form'!#REF!</f>
        <v>#REF!</v>
      </c>
      <c r="G171" s="61" t="e">
        <f>'Verification Form'!#REF!</f>
        <v>#REF!</v>
      </c>
      <c r="H171" s="61" t="e">
        <f>'Verification Form'!#REF!</f>
        <v>#REF!</v>
      </c>
      <c r="I171" s="61" t="e">
        <f>'Verification Form'!#REF!</f>
        <v>#REF!</v>
      </c>
      <c r="J171" s="61" t="e">
        <f>'Verification Form'!#REF!</f>
        <v>#REF!</v>
      </c>
      <c r="K171" s="62" t="e">
        <f>'Verification Form'!#REF!</f>
        <v>#REF!</v>
      </c>
      <c r="L171" s="61" t="e">
        <f>'Verification Form'!#REF!</f>
        <v>#REF!</v>
      </c>
      <c r="M171" s="61" t="e">
        <f>'Verification Form'!#REF!</f>
        <v>#REF!</v>
      </c>
      <c r="N171" s="63" t="e">
        <f>'Verification Form'!#REF!</f>
        <v>#REF!</v>
      </c>
      <c r="O171" s="64" t="e">
        <f>'Verification Form'!#REF!</f>
        <v>#REF!</v>
      </c>
      <c r="P171" s="65" t="e">
        <f>'Verification Form'!#REF!</f>
        <v>#REF!</v>
      </c>
      <c r="Q171" s="65" t="e">
        <f>'Verification Form'!#REF!</f>
        <v>#REF!</v>
      </c>
      <c r="R171" s="66" t="e">
        <f>'Verification Form'!#REF!</f>
        <v>#REF!</v>
      </c>
      <c r="S171" s="66" t="e">
        <f>'Verification Form'!#REF!</f>
        <v>#REF!</v>
      </c>
      <c r="T171" s="66" t="e">
        <f>'Verification Form'!#REF!</f>
        <v>#REF!</v>
      </c>
      <c r="U171" s="67" t="e">
        <f>'Verification Form'!#REF!</f>
        <v>#REF!</v>
      </c>
      <c r="V171" s="68" t="e">
        <f>'Verification Form'!#REF!</f>
        <v>#REF!</v>
      </c>
      <c r="W171" s="69" t="e">
        <f>'Verification Form'!#REF!</f>
        <v>#REF!</v>
      </c>
      <c r="X171" s="69" t="e">
        <f>'Verification Form'!#REF!</f>
        <v>#REF!</v>
      </c>
      <c r="Y171" s="69" t="e">
        <f>'Verification Form'!#REF!</f>
        <v>#REF!</v>
      </c>
      <c r="Z171" s="69" t="e">
        <f>'Verification Form'!#REF!</f>
        <v>#REF!</v>
      </c>
      <c r="AA171" s="69" t="e">
        <f>'Verification Form'!#REF!</f>
        <v>#REF!</v>
      </c>
      <c r="AB171" s="69" t="e">
        <f>'Verification Form'!#REF!</f>
        <v>#REF!</v>
      </c>
      <c r="AC171" s="69" t="e">
        <f>'Verification Form'!#REF!</f>
        <v>#REF!</v>
      </c>
      <c r="AD171" s="69" t="e">
        <f>'Verification Form'!#REF!</f>
        <v>#REF!</v>
      </c>
      <c r="AE171" s="69" t="e">
        <f>'Verification Form'!#REF!</f>
        <v>#REF!</v>
      </c>
    </row>
    <row r="172" spans="1:31">
      <c r="A172" s="58" t="e">
        <f>'Verification Form'!#REF!</f>
        <v>#REF!</v>
      </c>
      <c r="B172" s="58" t="e">
        <f>'Verification Form'!#REF!</f>
        <v>#REF!</v>
      </c>
      <c r="C172" s="59" t="e">
        <f>'Verification Form'!#REF!</f>
        <v>#REF!</v>
      </c>
      <c r="D172" s="59" t="e">
        <f>'Verification Form'!#REF!</f>
        <v>#REF!</v>
      </c>
      <c r="E172" s="60" t="e">
        <f>'Verification Form'!#REF!</f>
        <v>#REF!</v>
      </c>
      <c r="F172" s="61" t="e">
        <f>'Verification Form'!#REF!</f>
        <v>#REF!</v>
      </c>
      <c r="G172" s="61" t="e">
        <f>'Verification Form'!#REF!</f>
        <v>#REF!</v>
      </c>
      <c r="H172" s="61" t="e">
        <f>'Verification Form'!#REF!</f>
        <v>#REF!</v>
      </c>
      <c r="I172" s="61" t="e">
        <f>'Verification Form'!#REF!</f>
        <v>#REF!</v>
      </c>
      <c r="J172" s="61" t="e">
        <f>'Verification Form'!#REF!</f>
        <v>#REF!</v>
      </c>
      <c r="K172" s="62" t="e">
        <f>'Verification Form'!#REF!</f>
        <v>#REF!</v>
      </c>
      <c r="L172" s="61" t="e">
        <f>'Verification Form'!#REF!</f>
        <v>#REF!</v>
      </c>
      <c r="M172" s="61" t="e">
        <f>'Verification Form'!#REF!</f>
        <v>#REF!</v>
      </c>
      <c r="N172" s="63" t="e">
        <f>'Verification Form'!#REF!</f>
        <v>#REF!</v>
      </c>
      <c r="O172" s="64" t="e">
        <f>'Verification Form'!#REF!</f>
        <v>#REF!</v>
      </c>
      <c r="P172" s="65" t="e">
        <f>'Verification Form'!#REF!</f>
        <v>#REF!</v>
      </c>
      <c r="Q172" s="65" t="e">
        <f>'Verification Form'!#REF!</f>
        <v>#REF!</v>
      </c>
      <c r="R172" s="66" t="e">
        <f>'Verification Form'!#REF!</f>
        <v>#REF!</v>
      </c>
      <c r="S172" s="66" t="e">
        <f>'Verification Form'!#REF!</f>
        <v>#REF!</v>
      </c>
      <c r="T172" s="66" t="e">
        <f>'Verification Form'!#REF!</f>
        <v>#REF!</v>
      </c>
      <c r="U172" s="67" t="e">
        <f>'Verification Form'!#REF!</f>
        <v>#REF!</v>
      </c>
      <c r="V172" s="68" t="e">
        <f>'Verification Form'!#REF!</f>
        <v>#REF!</v>
      </c>
      <c r="W172" s="69" t="e">
        <f>'Verification Form'!#REF!</f>
        <v>#REF!</v>
      </c>
      <c r="X172" s="69" t="e">
        <f>'Verification Form'!#REF!</f>
        <v>#REF!</v>
      </c>
      <c r="Y172" s="69" t="e">
        <f>'Verification Form'!#REF!</f>
        <v>#REF!</v>
      </c>
      <c r="Z172" s="69" t="e">
        <f>'Verification Form'!#REF!</f>
        <v>#REF!</v>
      </c>
      <c r="AA172" s="69" t="e">
        <f>'Verification Form'!#REF!</f>
        <v>#REF!</v>
      </c>
      <c r="AB172" s="69" t="e">
        <f>'Verification Form'!#REF!</f>
        <v>#REF!</v>
      </c>
      <c r="AC172" s="69" t="e">
        <f>'Verification Form'!#REF!</f>
        <v>#REF!</v>
      </c>
      <c r="AD172" s="69" t="e">
        <f>'Verification Form'!#REF!</f>
        <v>#REF!</v>
      </c>
      <c r="AE172" s="69" t="e">
        <f>'Verification Form'!#REF!</f>
        <v>#REF!</v>
      </c>
    </row>
    <row r="173" spans="1:31">
      <c r="A173" s="58" t="e">
        <f>'Verification Form'!#REF!</f>
        <v>#REF!</v>
      </c>
      <c r="B173" s="58" t="e">
        <f>'Verification Form'!#REF!</f>
        <v>#REF!</v>
      </c>
      <c r="C173" s="59" t="e">
        <f>'Verification Form'!#REF!</f>
        <v>#REF!</v>
      </c>
      <c r="D173" s="59" t="e">
        <f>'Verification Form'!#REF!</f>
        <v>#REF!</v>
      </c>
      <c r="E173" s="60" t="e">
        <f>'Verification Form'!#REF!</f>
        <v>#REF!</v>
      </c>
      <c r="F173" s="61" t="e">
        <f>'Verification Form'!#REF!</f>
        <v>#REF!</v>
      </c>
      <c r="G173" s="61" t="e">
        <f>'Verification Form'!#REF!</f>
        <v>#REF!</v>
      </c>
      <c r="H173" s="61" t="e">
        <f>'Verification Form'!#REF!</f>
        <v>#REF!</v>
      </c>
      <c r="I173" s="61" t="e">
        <f>'Verification Form'!#REF!</f>
        <v>#REF!</v>
      </c>
      <c r="J173" s="61" t="e">
        <f>'Verification Form'!#REF!</f>
        <v>#REF!</v>
      </c>
      <c r="K173" s="62" t="e">
        <f>'Verification Form'!#REF!</f>
        <v>#REF!</v>
      </c>
      <c r="L173" s="61" t="e">
        <f>'Verification Form'!#REF!</f>
        <v>#REF!</v>
      </c>
      <c r="M173" s="61" t="e">
        <f>'Verification Form'!#REF!</f>
        <v>#REF!</v>
      </c>
      <c r="N173" s="63" t="e">
        <f>'Verification Form'!#REF!</f>
        <v>#REF!</v>
      </c>
      <c r="O173" s="64" t="e">
        <f>'Verification Form'!#REF!</f>
        <v>#REF!</v>
      </c>
      <c r="P173" s="65" t="e">
        <f>'Verification Form'!#REF!</f>
        <v>#REF!</v>
      </c>
      <c r="Q173" s="65" t="e">
        <f>'Verification Form'!#REF!</f>
        <v>#REF!</v>
      </c>
      <c r="R173" s="66" t="e">
        <f>'Verification Form'!#REF!</f>
        <v>#REF!</v>
      </c>
      <c r="S173" s="66" t="e">
        <f>'Verification Form'!#REF!</f>
        <v>#REF!</v>
      </c>
      <c r="T173" s="66" t="e">
        <f>'Verification Form'!#REF!</f>
        <v>#REF!</v>
      </c>
      <c r="U173" s="67" t="e">
        <f>'Verification Form'!#REF!</f>
        <v>#REF!</v>
      </c>
      <c r="V173" s="68" t="e">
        <f>'Verification Form'!#REF!</f>
        <v>#REF!</v>
      </c>
      <c r="W173" s="69" t="e">
        <f>'Verification Form'!#REF!</f>
        <v>#REF!</v>
      </c>
      <c r="X173" s="69" t="e">
        <f>'Verification Form'!#REF!</f>
        <v>#REF!</v>
      </c>
      <c r="Y173" s="69" t="e">
        <f>'Verification Form'!#REF!</f>
        <v>#REF!</v>
      </c>
      <c r="Z173" s="69" t="e">
        <f>'Verification Form'!#REF!</f>
        <v>#REF!</v>
      </c>
      <c r="AA173" s="69" t="e">
        <f>'Verification Form'!#REF!</f>
        <v>#REF!</v>
      </c>
      <c r="AB173" s="69" t="e">
        <f>'Verification Form'!#REF!</f>
        <v>#REF!</v>
      </c>
      <c r="AC173" s="69" t="e">
        <f>'Verification Form'!#REF!</f>
        <v>#REF!</v>
      </c>
      <c r="AD173" s="69" t="e">
        <f>'Verification Form'!#REF!</f>
        <v>#REF!</v>
      </c>
      <c r="AE173" s="69" t="e">
        <f>'Verification Form'!#REF!</f>
        <v>#REF!</v>
      </c>
    </row>
    <row r="174" spans="1:31">
      <c r="A174" s="58" t="e">
        <f>'Verification Form'!#REF!</f>
        <v>#REF!</v>
      </c>
      <c r="B174" s="58" t="e">
        <f>'Verification Form'!#REF!</f>
        <v>#REF!</v>
      </c>
      <c r="C174" s="59" t="e">
        <f>'Verification Form'!#REF!</f>
        <v>#REF!</v>
      </c>
      <c r="D174" s="59" t="e">
        <f>'Verification Form'!#REF!</f>
        <v>#REF!</v>
      </c>
      <c r="E174" s="60" t="e">
        <f>'Verification Form'!#REF!</f>
        <v>#REF!</v>
      </c>
      <c r="F174" s="61" t="e">
        <f>'Verification Form'!#REF!</f>
        <v>#REF!</v>
      </c>
      <c r="G174" s="61" t="e">
        <f>'Verification Form'!#REF!</f>
        <v>#REF!</v>
      </c>
      <c r="H174" s="61" t="e">
        <f>'Verification Form'!#REF!</f>
        <v>#REF!</v>
      </c>
      <c r="I174" s="61" t="e">
        <f>'Verification Form'!#REF!</f>
        <v>#REF!</v>
      </c>
      <c r="J174" s="61" t="e">
        <f>'Verification Form'!#REF!</f>
        <v>#REF!</v>
      </c>
      <c r="K174" s="62" t="e">
        <f>'Verification Form'!#REF!</f>
        <v>#REF!</v>
      </c>
      <c r="L174" s="61" t="e">
        <f>'Verification Form'!#REF!</f>
        <v>#REF!</v>
      </c>
      <c r="M174" s="61" t="e">
        <f>'Verification Form'!#REF!</f>
        <v>#REF!</v>
      </c>
      <c r="N174" s="63" t="e">
        <f>'Verification Form'!#REF!</f>
        <v>#REF!</v>
      </c>
      <c r="O174" s="64" t="e">
        <f>'Verification Form'!#REF!</f>
        <v>#REF!</v>
      </c>
      <c r="P174" s="65" t="e">
        <f>'Verification Form'!#REF!</f>
        <v>#REF!</v>
      </c>
      <c r="Q174" s="65" t="e">
        <f>'Verification Form'!#REF!</f>
        <v>#REF!</v>
      </c>
      <c r="R174" s="66" t="e">
        <f>'Verification Form'!#REF!</f>
        <v>#REF!</v>
      </c>
      <c r="S174" s="66" t="e">
        <f>'Verification Form'!#REF!</f>
        <v>#REF!</v>
      </c>
      <c r="T174" s="66" t="e">
        <f>'Verification Form'!#REF!</f>
        <v>#REF!</v>
      </c>
      <c r="U174" s="67" t="e">
        <f>'Verification Form'!#REF!</f>
        <v>#REF!</v>
      </c>
      <c r="V174" s="68" t="e">
        <f>'Verification Form'!#REF!</f>
        <v>#REF!</v>
      </c>
      <c r="W174" s="69" t="e">
        <f>'Verification Form'!#REF!</f>
        <v>#REF!</v>
      </c>
      <c r="X174" s="69" t="e">
        <f>'Verification Form'!#REF!</f>
        <v>#REF!</v>
      </c>
      <c r="Y174" s="69" t="e">
        <f>'Verification Form'!#REF!</f>
        <v>#REF!</v>
      </c>
      <c r="Z174" s="69" t="e">
        <f>'Verification Form'!#REF!</f>
        <v>#REF!</v>
      </c>
      <c r="AA174" s="69" t="e">
        <f>'Verification Form'!#REF!</f>
        <v>#REF!</v>
      </c>
      <c r="AB174" s="69" t="e">
        <f>'Verification Form'!#REF!</f>
        <v>#REF!</v>
      </c>
      <c r="AC174" s="69" t="e">
        <f>'Verification Form'!#REF!</f>
        <v>#REF!</v>
      </c>
      <c r="AD174" s="69" t="e">
        <f>'Verification Form'!#REF!</f>
        <v>#REF!</v>
      </c>
      <c r="AE174" s="69" t="e">
        <f>'Verification Form'!#REF!</f>
        <v>#REF!</v>
      </c>
    </row>
    <row r="175" spans="1:31">
      <c r="A175" s="58" t="e">
        <f>'Verification Form'!#REF!</f>
        <v>#REF!</v>
      </c>
      <c r="B175" s="58" t="e">
        <f>'Verification Form'!#REF!</f>
        <v>#REF!</v>
      </c>
      <c r="C175" s="59" t="e">
        <f>'Verification Form'!#REF!</f>
        <v>#REF!</v>
      </c>
      <c r="D175" s="59" t="e">
        <f>'Verification Form'!#REF!</f>
        <v>#REF!</v>
      </c>
      <c r="E175" s="60" t="e">
        <f>'Verification Form'!#REF!</f>
        <v>#REF!</v>
      </c>
      <c r="F175" s="61" t="e">
        <f>'Verification Form'!#REF!</f>
        <v>#REF!</v>
      </c>
      <c r="G175" s="61" t="e">
        <f>'Verification Form'!#REF!</f>
        <v>#REF!</v>
      </c>
      <c r="H175" s="61" t="e">
        <f>'Verification Form'!#REF!</f>
        <v>#REF!</v>
      </c>
      <c r="I175" s="61" t="e">
        <f>'Verification Form'!#REF!</f>
        <v>#REF!</v>
      </c>
      <c r="J175" s="61" t="e">
        <f>'Verification Form'!#REF!</f>
        <v>#REF!</v>
      </c>
      <c r="K175" s="62" t="e">
        <f>'Verification Form'!#REF!</f>
        <v>#REF!</v>
      </c>
      <c r="L175" s="61" t="e">
        <f>'Verification Form'!#REF!</f>
        <v>#REF!</v>
      </c>
      <c r="M175" s="61" t="e">
        <f>'Verification Form'!#REF!</f>
        <v>#REF!</v>
      </c>
      <c r="N175" s="63" t="e">
        <f>'Verification Form'!#REF!</f>
        <v>#REF!</v>
      </c>
      <c r="O175" s="64" t="e">
        <f>'Verification Form'!#REF!</f>
        <v>#REF!</v>
      </c>
      <c r="P175" s="65" t="e">
        <f>'Verification Form'!#REF!</f>
        <v>#REF!</v>
      </c>
      <c r="Q175" s="65" t="e">
        <f>'Verification Form'!#REF!</f>
        <v>#REF!</v>
      </c>
      <c r="R175" s="66" t="e">
        <f>'Verification Form'!#REF!</f>
        <v>#REF!</v>
      </c>
      <c r="S175" s="66" t="e">
        <f>'Verification Form'!#REF!</f>
        <v>#REF!</v>
      </c>
      <c r="T175" s="66" t="e">
        <f>'Verification Form'!#REF!</f>
        <v>#REF!</v>
      </c>
      <c r="U175" s="67" t="e">
        <f>'Verification Form'!#REF!</f>
        <v>#REF!</v>
      </c>
      <c r="V175" s="68" t="e">
        <f>'Verification Form'!#REF!</f>
        <v>#REF!</v>
      </c>
      <c r="W175" s="69" t="e">
        <f>'Verification Form'!#REF!</f>
        <v>#REF!</v>
      </c>
      <c r="X175" s="69" t="e">
        <f>'Verification Form'!#REF!</f>
        <v>#REF!</v>
      </c>
      <c r="Y175" s="69" t="e">
        <f>'Verification Form'!#REF!</f>
        <v>#REF!</v>
      </c>
      <c r="Z175" s="69" t="e">
        <f>'Verification Form'!#REF!</f>
        <v>#REF!</v>
      </c>
      <c r="AA175" s="69" t="e">
        <f>'Verification Form'!#REF!</f>
        <v>#REF!</v>
      </c>
      <c r="AB175" s="69" t="e">
        <f>'Verification Form'!#REF!</f>
        <v>#REF!</v>
      </c>
      <c r="AC175" s="69" t="e">
        <f>'Verification Form'!#REF!</f>
        <v>#REF!</v>
      </c>
      <c r="AD175" s="69" t="e">
        <f>'Verification Form'!#REF!</f>
        <v>#REF!</v>
      </c>
      <c r="AE175" s="69" t="e">
        <f>'Verification Form'!#REF!</f>
        <v>#REF!</v>
      </c>
    </row>
    <row r="176" spans="1:31">
      <c r="A176" s="58" t="e">
        <f>'Verification Form'!#REF!</f>
        <v>#REF!</v>
      </c>
      <c r="B176" s="58" t="e">
        <f>'Verification Form'!#REF!</f>
        <v>#REF!</v>
      </c>
      <c r="C176" s="59" t="e">
        <f>'Verification Form'!#REF!</f>
        <v>#REF!</v>
      </c>
      <c r="D176" s="59" t="e">
        <f>'Verification Form'!#REF!</f>
        <v>#REF!</v>
      </c>
      <c r="E176" s="60" t="e">
        <f>'Verification Form'!#REF!</f>
        <v>#REF!</v>
      </c>
      <c r="F176" s="61" t="e">
        <f>'Verification Form'!#REF!</f>
        <v>#REF!</v>
      </c>
      <c r="G176" s="61" t="e">
        <f>'Verification Form'!#REF!</f>
        <v>#REF!</v>
      </c>
      <c r="H176" s="61" t="e">
        <f>'Verification Form'!#REF!</f>
        <v>#REF!</v>
      </c>
      <c r="I176" s="61" t="e">
        <f>'Verification Form'!#REF!</f>
        <v>#REF!</v>
      </c>
      <c r="J176" s="61" t="e">
        <f>'Verification Form'!#REF!</f>
        <v>#REF!</v>
      </c>
      <c r="K176" s="62" t="e">
        <f>'Verification Form'!#REF!</f>
        <v>#REF!</v>
      </c>
      <c r="L176" s="61" t="e">
        <f>'Verification Form'!#REF!</f>
        <v>#REF!</v>
      </c>
      <c r="M176" s="61" t="e">
        <f>'Verification Form'!#REF!</f>
        <v>#REF!</v>
      </c>
      <c r="N176" s="63" t="e">
        <f>'Verification Form'!#REF!</f>
        <v>#REF!</v>
      </c>
      <c r="O176" s="64" t="e">
        <f>'Verification Form'!#REF!</f>
        <v>#REF!</v>
      </c>
      <c r="P176" s="65" t="e">
        <f>'Verification Form'!#REF!</f>
        <v>#REF!</v>
      </c>
      <c r="Q176" s="65" t="e">
        <f>'Verification Form'!#REF!</f>
        <v>#REF!</v>
      </c>
      <c r="R176" s="66" t="e">
        <f>'Verification Form'!#REF!</f>
        <v>#REF!</v>
      </c>
      <c r="S176" s="66" t="e">
        <f>'Verification Form'!#REF!</f>
        <v>#REF!</v>
      </c>
      <c r="T176" s="66" t="e">
        <f>'Verification Form'!#REF!</f>
        <v>#REF!</v>
      </c>
      <c r="U176" s="67" t="e">
        <f>'Verification Form'!#REF!</f>
        <v>#REF!</v>
      </c>
      <c r="V176" s="68" t="e">
        <f>'Verification Form'!#REF!</f>
        <v>#REF!</v>
      </c>
      <c r="W176" s="69" t="e">
        <f>'Verification Form'!#REF!</f>
        <v>#REF!</v>
      </c>
      <c r="X176" s="69" t="e">
        <f>'Verification Form'!#REF!</f>
        <v>#REF!</v>
      </c>
      <c r="Y176" s="69" t="e">
        <f>'Verification Form'!#REF!</f>
        <v>#REF!</v>
      </c>
      <c r="Z176" s="69" t="e">
        <f>'Verification Form'!#REF!</f>
        <v>#REF!</v>
      </c>
      <c r="AA176" s="69" t="e">
        <f>'Verification Form'!#REF!</f>
        <v>#REF!</v>
      </c>
      <c r="AB176" s="69" t="e">
        <f>'Verification Form'!#REF!</f>
        <v>#REF!</v>
      </c>
      <c r="AC176" s="69" t="e">
        <f>'Verification Form'!#REF!</f>
        <v>#REF!</v>
      </c>
      <c r="AD176" s="69" t="e">
        <f>'Verification Form'!#REF!</f>
        <v>#REF!</v>
      </c>
      <c r="AE176" s="69" t="e">
        <f>'Verification Form'!#REF!</f>
        <v>#REF!</v>
      </c>
    </row>
    <row r="177" spans="1:31">
      <c r="A177" s="58" t="e">
        <f>'Verification Form'!#REF!</f>
        <v>#REF!</v>
      </c>
      <c r="B177" s="58" t="e">
        <f>'Verification Form'!#REF!</f>
        <v>#REF!</v>
      </c>
      <c r="C177" s="59" t="e">
        <f>'Verification Form'!#REF!</f>
        <v>#REF!</v>
      </c>
      <c r="D177" s="59" t="e">
        <f>'Verification Form'!#REF!</f>
        <v>#REF!</v>
      </c>
      <c r="E177" s="60" t="e">
        <f>'Verification Form'!#REF!</f>
        <v>#REF!</v>
      </c>
      <c r="F177" s="61" t="e">
        <f>'Verification Form'!#REF!</f>
        <v>#REF!</v>
      </c>
      <c r="G177" s="61" t="e">
        <f>'Verification Form'!#REF!</f>
        <v>#REF!</v>
      </c>
      <c r="H177" s="61" t="e">
        <f>'Verification Form'!#REF!</f>
        <v>#REF!</v>
      </c>
      <c r="I177" s="61" t="e">
        <f>'Verification Form'!#REF!</f>
        <v>#REF!</v>
      </c>
      <c r="J177" s="61" t="e">
        <f>'Verification Form'!#REF!</f>
        <v>#REF!</v>
      </c>
      <c r="K177" s="62" t="e">
        <f>'Verification Form'!#REF!</f>
        <v>#REF!</v>
      </c>
      <c r="L177" s="61" t="e">
        <f>'Verification Form'!#REF!</f>
        <v>#REF!</v>
      </c>
      <c r="M177" s="61" t="e">
        <f>'Verification Form'!#REF!</f>
        <v>#REF!</v>
      </c>
      <c r="N177" s="63" t="e">
        <f>'Verification Form'!#REF!</f>
        <v>#REF!</v>
      </c>
      <c r="O177" s="64" t="e">
        <f>'Verification Form'!#REF!</f>
        <v>#REF!</v>
      </c>
      <c r="P177" s="65" t="e">
        <f>'Verification Form'!#REF!</f>
        <v>#REF!</v>
      </c>
      <c r="Q177" s="65" t="e">
        <f>'Verification Form'!#REF!</f>
        <v>#REF!</v>
      </c>
      <c r="R177" s="66" t="e">
        <f>'Verification Form'!#REF!</f>
        <v>#REF!</v>
      </c>
      <c r="S177" s="66" t="e">
        <f>'Verification Form'!#REF!</f>
        <v>#REF!</v>
      </c>
      <c r="T177" s="66" t="e">
        <f>'Verification Form'!#REF!</f>
        <v>#REF!</v>
      </c>
      <c r="U177" s="67" t="e">
        <f>'Verification Form'!#REF!</f>
        <v>#REF!</v>
      </c>
      <c r="V177" s="68" t="e">
        <f>'Verification Form'!#REF!</f>
        <v>#REF!</v>
      </c>
      <c r="W177" s="69" t="e">
        <f>'Verification Form'!#REF!</f>
        <v>#REF!</v>
      </c>
      <c r="X177" s="69" t="e">
        <f>'Verification Form'!#REF!</f>
        <v>#REF!</v>
      </c>
      <c r="Y177" s="69" t="e">
        <f>'Verification Form'!#REF!</f>
        <v>#REF!</v>
      </c>
      <c r="Z177" s="69" t="e">
        <f>'Verification Form'!#REF!</f>
        <v>#REF!</v>
      </c>
      <c r="AA177" s="69" t="e">
        <f>'Verification Form'!#REF!</f>
        <v>#REF!</v>
      </c>
      <c r="AB177" s="69" t="e">
        <f>'Verification Form'!#REF!</f>
        <v>#REF!</v>
      </c>
      <c r="AC177" s="69" t="e">
        <f>'Verification Form'!#REF!</f>
        <v>#REF!</v>
      </c>
      <c r="AD177" s="69" t="e">
        <f>'Verification Form'!#REF!</f>
        <v>#REF!</v>
      </c>
      <c r="AE177" s="69" t="e">
        <f>'Verification Form'!#REF!</f>
        <v>#REF!</v>
      </c>
    </row>
    <row r="178" spans="1:31">
      <c r="A178" s="58" t="e">
        <f>'Verification Form'!#REF!</f>
        <v>#REF!</v>
      </c>
      <c r="B178" s="58" t="e">
        <f>'Verification Form'!#REF!</f>
        <v>#REF!</v>
      </c>
      <c r="C178" s="59" t="e">
        <f>'Verification Form'!#REF!</f>
        <v>#REF!</v>
      </c>
      <c r="D178" s="59" t="e">
        <f>'Verification Form'!#REF!</f>
        <v>#REF!</v>
      </c>
      <c r="E178" s="60" t="e">
        <f>'Verification Form'!#REF!</f>
        <v>#REF!</v>
      </c>
      <c r="F178" s="61" t="e">
        <f>'Verification Form'!#REF!</f>
        <v>#REF!</v>
      </c>
      <c r="G178" s="61" t="e">
        <f>'Verification Form'!#REF!</f>
        <v>#REF!</v>
      </c>
      <c r="H178" s="61" t="e">
        <f>'Verification Form'!#REF!</f>
        <v>#REF!</v>
      </c>
      <c r="I178" s="61" t="e">
        <f>'Verification Form'!#REF!</f>
        <v>#REF!</v>
      </c>
      <c r="J178" s="61" t="e">
        <f>'Verification Form'!#REF!</f>
        <v>#REF!</v>
      </c>
      <c r="K178" s="62" t="e">
        <f>'Verification Form'!#REF!</f>
        <v>#REF!</v>
      </c>
      <c r="L178" s="61" t="e">
        <f>'Verification Form'!#REF!</f>
        <v>#REF!</v>
      </c>
      <c r="M178" s="61" t="e">
        <f>'Verification Form'!#REF!</f>
        <v>#REF!</v>
      </c>
      <c r="N178" s="63" t="e">
        <f>'Verification Form'!#REF!</f>
        <v>#REF!</v>
      </c>
      <c r="O178" s="64" t="e">
        <f>'Verification Form'!#REF!</f>
        <v>#REF!</v>
      </c>
      <c r="P178" s="65" t="e">
        <f>'Verification Form'!#REF!</f>
        <v>#REF!</v>
      </c>
      <c r="Q178" s="65" t="e">
        <f>'Verification Form'!#REF!</f>
        <v>#REF!</v>
      </c>
      <c r="R178" s="66" t="e">
        <f>'Verification Form'!#REF!</f>
        <v>#REF!</v>
      </c>
      <c r="S178" s="66" t="e">
        <f>'Verification Form'!#REF!</f>
        <v>#REF!</v>
      </c>
      <c r="T178" s="66" t="e">
        <f>'Verification Form'!#REF!</f>
        <v>#REF!</v>
      </c>
      <c r="U178" s="67" t="e">
        <f>'Verification Form'!#REF!</f>
        <v>#REF!</v>
      </c>
      <c r="V178" s="68" t="e">
        <f>'Verification Form'!#REF!</f>
        <v>#REF!</v>
      </c>
      <c r="W178" s="69" t="e">
        <f>'Verification Form'!#REF!</f>
        <v>#REF!</v>
      </c>
      <c r="X178" s="69" t="e">
        <f>'Verification Form'!#REF!</f>
        <v>#REF!</v>
      </c>
      <c r="Y178" s="69" t="e">
        <f>'Verification Form'!#REF!</f>
        <v>#REF!</v>
      </c>
      <c r="Z178" s="69" t="e">
        <f>'Verification Form'!#REF!</f>
        <v>#REF!</v>
      </c>
      <c r="AA178" s="69" t="e">
        <f>'Verification Form'!#REF!</f>
        <v>#REF!</v>
      </c>
      <c r="AB178" s="69" t="e">
        <f>'Verification Form'!#REF!</f>
        <v>#REF!</v>
      </c>
      <c r="AC178" s="69" t="e">
        <f>'Verification Form'!#REF!</f>
        <v>#REF!</v>
      </c>
      <c r="AD178" s="69" t="e">
        <f>'Verification Form'!#REF!</f>
        <v>#REF!</v>
      </c>
      <c r="AE178" s="69" t="e">
        <f>'Verification Form'!#REF!</f>
        <v>#REF!</v>
      </c>
    </row>
    <row r="179" spans="1:31">
      <c r="A179" s="58" t="e">
        <f>'Verification Form'!#REF!</f>
        <v>#REF!</v>
      </c>
      <c r="B179" s="58" t="e">
        <f>'Verification Form'!#REF!</f>
        <v>#REF!</v>
      </c>
      <c r="C179" s="59" t="e">
        <f>'Verification Form'!#REF!</f>
        <v>#REF!</v>
      </c>
      <c r="D179" s="59" t="e">
        <f>'Verification Form'!#REF!</f>
        <v>#REF!</v>
      </c>
      <c r="E179" s="60" t="e">
        <f>'Verification Form'!#REF!</f>
        <v>#REF!</v>
      </c>
      <c r="F179" s="61" t="e">
        <f>'Verification Form'!#REF!</f>
        <v>#REF!</v>
      </c>
      <c r="G179" s="61" t="e">
        <f>'Verification Form'!#REF!</f>
        <v>#REF!</v>
      </c>
      <c r="H179" s="61" t="e">
        <f>'Verification Form'!#REF!</f>
        <v>#REF!</v>
      </c>
      <c r="I179" s="61" t="e">
        <f>'Verification Form'!#REF!</f>
        <v>#REF!</v>
      </c>
      <c r="J179" s="61" t="e">
        <f>'Verification Form'!#REF!</f>
        <v>#REF!</v>
      </c>
      <c r="K179" s="62" t="e">
        <f>'Verification Form'!#REF!</f>
        <v>#REF!</v>
      </c>
      <c r="L179" s="61" t="e">
        <f>'Verification Form'!#REF!</f>
        <v>#REF!</v>
      </c>
      <c r="M179" s="61" t="e">
        <f>'Verification Form'!#REF!</f>
        <v>#REF!</v>
      </c>
      <c r="N179" s="63" t="e">
        <f>'Verification Form'!#REF!</f>
        <v>#REF!</v>
      </c>
      <c r="O179" s="64" t="e">
        <f>'Verification Form'!#REF!</f>
        <v>#REF!</v>
      </c>
      <c r="P179" s="65" t="e">
        <f>'Verification Form'!#REF!</f>
        <v>#REF!</v>
      </c>
      <c r="Q179" s="65" t="e">
        <f>'Verification Form'!#REF!</f>
        <v>#REF!</v>
      </c>
      <c r="R179" s="66" t="e">
        <f>'Verification Form'!#REF!</f>
        <v>#REF!</v>
      </c>
      <c r="S179" s="66" t="e">
        <f>'Verification Form'!#REF!</f>
        <v>#REF!</v>
      </c>
      <c r="T179" s="66" t="e">
        <f>'Verification Form'!#REF!</f>
        <v>#REF!</v>
      </c>
      <c r="U179" s="67" t="e">
        <f>'Verification Form'!#REF!</f>
        <v>#REF!</v>
      </c>
      <c r="V179" s="68" t="e">
        <f>'Verification Form'!#REF!</f>
        <v>#REF!</v>
      </c>
      <c r="W179" s="69" t="e">
        <f>'Verification Form'!#REF!</f>
        <v>#REF!</v>
      </c>
      <c r="X179" s="69" t="e">
        <f>'Verification Form'!#REF!</f>
        <v>#REF!</v>
      </c>
      <c r="Y179" s="69" t="e">
        <f>'Verification Form'!#REF!</f>
        <v>#REF!</v>
      </c>
      <c r="Z179" s="69" t="e">
        <f>'Verification Form'!#REF!</f>
        <v>#REF!</v>
      </c>
      <c r="AA179" s="69" t="e">
        <f>'Verification Form'!#REF!</f>
        <v>#REF!</v>
      </c>
      <c r="AB179" s="69" t="e">
        <f>'Verification Form'!#REF!</f>
        <v>#REF!</v>
      </c>
      <c r="AC179" s="69" t="e">
        <f>'Verification Form'!#REF!</f>
        <v>#REF!</v>
      </c>
      <c r="AD179" s="69" t="e">
        <f>'Verification Form'!#REF!</f>
        <v>#REF!</v>
      </c>
      <c r="AE179" s="69" t="e">
        <f>'Verification Form'!#REF!</f>
        <v>#REF!</v>
      </c>
    </row>
    <row r="180" spans="1:31">
      <c r="A180" s="58" t="e">
        <f>'Verification Form'!#REF!</f>
        <v>#REF!</v>
      </c>
      <c r="B180" s="58" t="e">
        <f>'Verification Form'!#REF!</f>
        <v>#REF!</v>
      </c>
      <c r="C180" s="59" t="e">
        <f>'Verification Form'!#REF!</f>
        <v>#REF!</v>
      </c>
      <c r="D180" s="59" t="e">
        <f>'Verification Form'!#REF!</f>
        <v>#REF!</v>
      </c>
      <c r="E180" s="60" t="e">
        <f>'Verification Form'!#REF!</f>
        <v>#REF!</v>
      </c>
      <c r="F180" s="61" t="e">
        <f>'Verification Form'!#REF!</f>
        <v>#REF!</v>
      </c>
      <c r="G180" s="61" t="e">
        <f>'Verification Form'!#REF!</f>
        <v>#REF!</v>
      </c>
      <c r="H180" s="61" t="e">
        <f>'Verification Form'!#REF!</f>
        <v>#REF!</v>
      </c>
      <c r="I180" s="61" t="e">
        <f>'Verification Form'!#REF!</f>
        <v>#REF!</v>
      </c>
      <c r="J180" s="61" t="e">
        <f>'Verification Form'!#REF!</f>
        <v>#REF!</v>
      </c>
      <c r="K180" s="62" t="e">
        <f>'Verification Form'!#REF!</f>
        <v>#REF!</v>
      </c>
      <c r="L180" s="61" t="e">
        <f>'Verification Form'!#REF!</f>
        <v>#REF!</v>
      </c>
      <c r="M180" s="61" t="e">
        <f>'Verification Form'!#REF!</f>
        <v>#REF!</v>
      </c>
      <c r="N180" s="63" t="e">
        <f>'Verification Form'!#REF!</f>
        <v>#REF!</v>
      </c>
      <c r="O180" s="64" t="e">
        <f>'Verification Form'!#REF!</f>
        <v>#REF!</v>
      </c>
      <c r="P180" s="65" t="e">
        <f>'Verification Form'!#REF!</f>
        <v>#REF!</v>
      </c>
      <c r="Q180" s="65" t="e">
        <f>'Verification Form'!#REF!</f>
        <v>#REF!</v>
      </c>
      <c r="R180" s="66" t="e">
        <f>'Verification Form'!#REF!</f>
        <v>#REF!</v>
      </c>
      <c r="S180" s="66" t="e">
        <f>'Verification Form'!#REF!</f>
        <v>#REF!</v>
      </c>
      <c r="T180" s="66" t="e">
        <f>'Verification Form'!#REF!</f>
        <v>#REF!</v>
      </c>
      <c r="U180" s="67" t="e">
        <f>'Verification Form'!#REF!</f>
        <v>#REF!</v>
      </c>
      <c r="V180" s="68" t="e">
        <f>'Verification Form'!#REF!</f>
        <v>#REF!</v>
      </c>
      <c r="W180" s="69" t="e">
        <f>'Verification Form'!#REF!</f>
        <v>#REF!</v>
      </c>
      <c r="X180" s="69" t="e">
        <f>'Verification Form'!#REF!</f>
        <v>#REF!</v>
      </c>
      <c r="Y180" s="69" t="e">
        <f>'Verification Form'!#REF!</f>
        <v>#REF!</v>
      </c>
      <c r="Z180" s="69" t="e">
        <f>'Verification Form'!#REF!</f>
        <v>#REF!</v>
      </c>
      <c r="AA180" s="69" t="e">
        <f>'Verification Form'!#REF!</f>
        <v>#REF!</v>
      </c>
      <c r="AB180" s="69" t="e">
        <f>'Verification Form'!#REF!</f>
        <v>#REF!</v>
      </c>
      <c r="AC180" s="69" t="e">
        <f>'Verification Form'!#REF!</f>
        <v>#REF!</v>
      </c>
      <c r="AD180" s="69" t="e">
        <f>'Verification Form'!#REF!</f>
        <v>#REF!</v>
      </c>
      <c r="AE180" s="69" t="e">
        <f>'Verification Form'!#REF!</f>
        <v>#REF!</v>
      </c>
    </row>
    <row r="181" spans="1:31">
      <c r="A181" s="58" t="e">
        <f>'Verification Form'!#REF!</f>
        <v>#REF!</v>
      </c>
      <c r="B181" s="58" t="e">
        <f>'Verification Form'!#REF!</f>
        <v>#REF!</v>
      </c>
      <c r="C181" s="59" t="e">
        <f>'Verification Form'!#REF!</f>
        <v>#REF!</v>
      </c>
      <c r="D181" s="59" t="e">
        <f>'Verification Form'!#REF!</f>
        <v>#REF!</v>
      </c>
      <c r="E181" s="60" t="e">
        <f>'Verification Form'!#REF!</f>
        <v>#REF!</v>
      </c>
      <c r="F181" s="61" t="e">
        <f>'Verification Form'!#REF!</f>
        <v>#REF!</v>
      </c>
      <c r="G181" s="61" t="e">
        <f>'Verification Form'!#REF!</f>
        <v>#REF!</v>
      </c>
      <c r="H181" s="61" t="e">
        <f>'Verification Form'!#REF!</f>
        <v>#REF!</v>
      </c>
      <c r="I181" s="61" t="e">
        <f>'Verification Form'!#REF!</f>
        <v>#REF!</v>
      </c>
      <c r="J181" s="61" t="e">
        <f>'Verification Form'!#REF!</f>
        <v>#REF!</v>
      </c>
      <c r="K181" s="62" t="e">
        <f>'Verification Form'!#REF!</f>
        <v>#REF!</v>
      </c>
      <c r="L181" s="61" t="e">
        <f>'Verification Form'!#REF!</f>
        <v>#REF!</v>
      </c>
      <c r="M181" s="61" t="e">
        <f>'Verification Form'!#REF!</f>
        <v>#REF!</v>
      </c>
      <c r="N181" s="63" t="e">
        <f>'Verification Form'!#REF!</f>
        <v>#REF!</v>
      </c>
      <c r="O181" s="64" t="e">
        <f>'Verification Form'!#REF!</f>
        <v>#REF!</v>
      </c>
      <c r="P181" s="65" t="e">
        <f>'Verification Form'!#REF!</f>
        <v>#REF!</v>
      </c>
      <c r="Q181" s="65" t="e">
        <f>'Verification Form'!#REF!</f>
        <v>#REF!</v>
      </c>
      <c r="R181" s="66" t="e">
        <f>'Verification Form'!#REF!</f>
        <v>#REF!</v>
      </c>
      <c r="S181" s="66" t="e">
        <f>'Verification Form'!#REF!</f>
        <v>#REF!</v>
      </c>
      <c r="T181" s="66" t="e">
        <f>'Verification Form'!#REF!</f>
        <v>#REF!</v>
      </c>
      <c r="U181" s="67" t="e">
        <f>'Verification Form'!#REF!</f>
        <v>#REF!</v>
      </c>
      <c r="V181" s="68" t="e">
        <f>'Verification Form'!#REF!</f>
        <v>#REF!</v>
      </c>
      <c r="W181" s="69" t="e">
        <f>'Verification Form'!#REF!</f>
        <v>#REF!</v>
      </c>
      <c r="X181" s="69" t="e">
        <f>'Verification Form'!#REF!</f>
        <v>#REF!</v>
      </c>
      <c r="Y181" s="69" t="e">
        <f>'Verification Form'!#REF!</f>
        <v>#REF!</v>
      </c>
      <c r="Z181" s="69" t="e">
        <f>'Verification Form'!#REF!</f>
        <v>#REF!</v>
      </c>
      <c r="AA181" s="69" t="e">
        <f>'Verification Form'!#REF!</f>
        <v>#REF!</v>
      </c>
      <c r="AB181" s="69" t="e">
        <f>'Verification Form'!#REF!</f>
        <v>#REF!</v>
      </c>
      <c r="AC181" s="69" t="e">
        <f>'Verification Form'!#REF!</f>
        <v>#REF!</v>
      </c>
      <c r="AD181" s="69" t="e">
        <f>'Verification Form'!#REF!</f>
        <v>#REF!</v>
      </c>
      <c r="AE181" s="69" t="e">
        <f>'Verification Form'!#REF!</f>
        <v>#REF!</v>
      </c>
    </row>
    <row r="182" spans="1:31">
      <c r="A182" s="58" t="e">
        <f>'Verification Form'!#REF!</f>
        <v>#REF!</v>
      </c>
      <c r="B182" s="58" t="e">
        <f>'Verification Form'!#REF!</f>
        <v>#REF!</v>
      </c>
      <c r="C182" s="59" t="e">
        <f>'Verification Form'!#REF!</f>
        <v>#REF!</v>
      </c>
      <c r="D182" s="59" t="e">
        <f>'Verification Form'!#REF!</f>
        <v>#REF!</v>
      </c>
      <c r="E182" s="60" t="e">
        <f>'Verification Form'!#REF!</f>
        <v>#REF!</v>
      </c>
      <c r="F182" s="61" t="e">
        <f>'Verification Form'!#REF!</f>
        <v>#REF!</v>
      </c>
      <c r="G182" s="61" t="e">
        <f>'Verification Form'!#REF!</f>
        <v>#REF!</v>
      </c>
      <c r="H182" s="61" t="e">
        <f>'Verification Form'!#REF!</f>
        <v>#REF!</v>
      </c>
      <c r="I182" s="61" t="e">
        <f>'Verification Form'!#REF!</f>
        <v>#REF!</v>
      </c>
      <c r="J182" s="61" t="e">
        <f>'Verification Form'!#REF!</f>
        <v>#REF!</v>
      </c>
      <c r="K182" s="62" t="e">
        <f>'Verification Form'!#REF!</f>
        <v>#REF!</v>
      </c>
      <c r="L182" s="61" t="e">
        <f>'Verification Form'!#REF!</f>
        <v>#REF!</v>
      </c>
      <c r="M182" s="61" t="e">
        <f>'Verification Form'!#REF!</f>
        <v>#REF!</v>
      </c>
      <c r="N182" s="63" t="e">
        <f>'Verification Form'!#REF!</f>
        <v>#REF!</v>
      </c>
      <c r="O182" s="64" t="e">
        <f>'Verification Form'!#REF!</f>
        <v>#REF!</v>
      </c>
      <c r="P182" s="65" t="e">
        <f>'Verification Form'!#REF!</f>
        <v>#REF!</v>
      </c>
      <c r="Q182" s="65" t="e">
        <f>'Verification Form'!#REF!</f>
        <v>#REF!</v>
      </c>
      <c r="R182" s="66" t="e">
        <f>'Verification Form'!#REF!</f>
        <v>#REF!</v>
      </c>
      <c r="S182" s="66" t="e">
        <f>'Verification Form'!#REF!</f>
        <v>#REF!</v>
      </c>
      <c r="T182" s="66" t="e">
        <f>'Verification Form'!#REF!</f>
        <v>#REF!</v>
      </c>
      <c r="U182" s="67" t="e">
        <f>'Verification Form'!#REF!</f>
        <v>#REF!</v>
      </c>
      <c r="V182" s="68" t="e">
        <f>'Verification Form'!#REF!</f>
        <v>#REF!</v>
      </c>
      <c r="W182" s="69" t="e">
        <f>'Verification Form'!#REF!</f>
        <v>#REF!</v>
      </c>
      <c r="X182" s="69" t="e">
        <f>'Verification Form'!#REF!</f>
        <v>#REF!</v>
      </c>
      <c r="Y182" s="69" t="e">
        <f>'Verification Form'!#REF!</f>
        <v>#REF!</v>
      </c>
      <c r="Z182" s="69" t="e">
        <f>'Verification Form'!#REF!</f>
        <v>#REF!</v>
      </c>
      <c r="AA182" s="69" t="e">
        <f>'Verification Form'!#REF!</f>
        <v>#REF!</v>
      </c>
      <c r="AB182" s="69" t="e">
        <f>'Verification Form'!#REF!</f>
        <v>#REF!</v>
      </c>
      <c r="AC182" s="69" t="e">
        <f>'Verification Form'!#REF!</f>
        <v>#REF!</v>
      </c>
      <c r="AD182" s="69" t="e">
        <f>'Verification Form'!#REF!</f>
        <v>#REF!</v>
      </c>
      <c r="AE182" s="69" t="e">
        <f>'Verification Form'!#REF!</f>
        <v>#REF!</v>
      </c>
    </row>
    <row r="183" spans="1:31">
      <c r="A183" s="58" t="e">
        <f>'Verification Form'!#REF!</f>
        <v>#REF!</v>
      </c>
      <c r="B183" s="58" t="e">
        <f>'Verification Form'!#REF!</f>
        <v>#REF!</v>
      </c>
      <c r="C183" s="59" t="e">
        <f>'Verification Form'!#REF!</f>
        <v>#REF!</v>
      </c>
      <c r="D183" s="59" t="e">
        <f>'Verification Form'!#REF!</f>
        <v>#REF!</v>
      </c>
      <c r="E183" s="60" t="e">
        <f>'Verification Form'!#REF!</f>
        <v>#REF!</v>
      </c>
      <c r="F183" s="61" t="e">
        <f>'Verification Form'!#REF!</f>
        <v>#REF!</v>
      </c>
      <c r="G183" s="61" t="e">
        <f>'Verification Form'!#REF!</f>
        <v>#REF!</v>
      </c>
      <c r="H183" s="61" t="e">
        <f>'Verification Form'!#REF!</f>
        <v>#REF!</v>
      </c>
      <c r="I183" s="61" t="e">
        <f>'Verification Form'!#REF!</f>
        <v>#REF!</v>
      </c>
      <c r="J183" s="61" t="e">
        <f>'Verification Form'!#REF!</f>
        <v>#REF!</v>
      </c>
      <c r="K183" s="62" t="e">
        <f>'Verification Form'!#REF!</f>
        <v>#REF!</v>
      </c>
      <c r="L183" s="61" t="e">
        <f>'Verification Form'!#REF!</f>
        <v>#REF!</v>
      </c>
      <c r="M183" s="61" t="e">
        <f>'Verification Form'!#REF!</f>
        <v>#REF!</v>
      </c>
      <c r="N183" s="63" t="e">
        <f>'Verification Form'!#REF!</f>
        <v>#REF!</v>
      </c>
      <c r="O183" s="64" t="e">
        <f>'Verification Form'!#REF!</f>
        <v>#REF!</v>
      </c>
      <c r="P183" s="65" t="e">
        <f>'Verification Form'!#REF!</f>
        <v>#REF!</v>
      </c>
      <c r="Q183" s="65" t="e">
        <f>'Verification Form'!#REF!</f>
        <v>#REF!</v>
      </c>
      <c r="R183" s="66" t="e">
        <f>'Verification Form'!#REF!</f>
        <v>#REF!</v>
      </c>
      <c r="S183" s="66" t="e">
        <f>'Verification Form'!#REF!</f>
        <v>#REF!</v>
      </c>
      <c r="T183" s="66" t="e">
        <f>'Verification Form'!#REF!</f>
        <v>#REF!</v>
      </c>
      <c r="U183" s="67" t="e">
        <f>'Verification Form'!#REF!</f>
        <v>#REF!</v>
      </c>
      <c r="V183" s="68" t="e">
        <f>'Verification Form'!#REF!</f>
        <v>#REF!</v>
      </c>
      <c r="W183" s="69" t="e">
        <f>'Verification Form'!#REF!</f>
        <v>#REF!</v>
      </c>
      <c r="X183" s="69" t="e">
        <f>'Verification Form'!#REF!</f>
        <v>#REF!</v>
      </c>
      <c r="Y183" s="69" t="e">
        <f>'Verification Form'!#REF!</f>
        <v>#REF!</v>
      </c>
      <c r="Z183" s="69" t="e">
        <f>'Verification Form'!#REF!</f>
        <v>#REF!</v>
      </c>
      <c r="AA183" s="69" t="e">
        <f>'Verification Form'!#REF!</f>
        <v>#REF!</v>
      </c>
      <c r="AB183" s="69" t="e">
        <f>'Verification Form'!#REF!</f>
        <v>#REF!</v>
      </c>
      <c r="AC183" s="69" t="e">
        <f>'Verification Form'!#REF!</f>
        <v>#REF!</v>
      </c>
      <c r="AD183" s="69" t="e">
        <f>'Verification Form'!#REF!</f>
        <v>#REF!</v>
      </c>
      <c r="AE183" s="69" t="e">
        <f>'Verification Form'!#REF!</f>
        <v>#REF!</v>
      </c>
    </row>
    <row r="184" spans="1:31">
      <c r="A184" s="58" t="e">
        <f>'Verification Form'!#REF!</f>
        <v>#REF!</v>
      </c>
      <c r="B184" s="58" t="e">
        <f>'Verification Form'!#REF!</f>
        <v>#REF!</v>
      </c>
      <c r="C184" s="59" t="e">
        <f>'Verification Form'!#REF!</f>
        <v>#REF!</v>
      </c>
      <c r="D184" s="59" t="e">
        <f>'Verification Form'!#REF!</f>
        <v>#REF!</v>
      </c>
      <c r="E184" s="60" t="e">
        <f>'Verification Form'!#REF!</f>
        <v>#REF!</v>
      </c>
      <c r="F184" s="61" t="e">
        <f>'Verification Form'!#REF!</f>
        <v>#REF!</v>
      </c>
      <c r="G184" s="61" t="e">
        <f>'Verification Form'!#REF!</f>
        <v>#REF!</v>
      </c>
      <c r="H184" s="61" t="e">
        <f>'Verification Form'!#REF!</f>
        <v>#REF!</v>
      </c>
      <c r="I184" s="61" t="e">
        <f>'Verification Form'!#REF!</f>
        <v>#REF!</v>
      </c>
      <c r="J184" s="61" t="e">
        <f>'Verification Form'!#REF!</f>
        <v>#REF!</v>
      </c>
      <c r="K184" s="62" t="e">
        <f>'Verification Form'!#REF!</f>
        <v>#REF!</v>
      </c>
      <c r="L184" s="61" t="e">
        <f>'Verification Form'!#REF!</f>
        <v>#REF!</v>
      </c>
      <c r="M184" s="61" t="e">
        <f>'Verification Form'!#REF!</f>
        <v>#REF!</v>
      </c>
      <c r="N184" s="63" t="e">
        <f>'Verification Form'!#REF!</f>
        <v>#REF!</v>
      </c>
      <c r="O184" s="64" t="e">
        <f>'Verification Form'!#REF!</f>
        <v>#REF!</v>
      </c>
      <c r="P184" s="65" t="e">
        <f>'Verification Form'!#REF!</f>
        <v>#REF!</v>
      </c>
      <c r="Q184" s="65" t="e">
        <f>'Verification Form'!#REF!</f>
        <v>#REF!</v>
      </c>
      <c r="R184" s="66" t="e">
        <f>'Verification Form'!#REF!</f>
        <v>#REF!</v>
      </c>
      <c r="S184" s="66" t="e">
        <f>'Verification Form'!#REF!</f>
        <v>#REF!</v>
      </c>
      <c r="T184" s="66" t="e">
        <f>'Verification Form'!#REF!</f>
        <v>#REF!</v>
      </c>
      <c r="U184" s="67" t="e">
        <f>'Verification Form'!#REF!</f>
        <v>#REF!</v>
      </c>
      <c r="V184" s="68" t="e">
        <f>'Verification Form'!#REF!</f>
        <v>#REF!</v>
      </c>
      <c r="W184" s="69" t="e">
        <f>'Verification Form'!#REF!</f>
        <v>#REF!</v>
      </c>
      <c r="X184" s="69" t="e">
        <f>'Verification Form'!#REF!</f>
        <v>#REF!</v>
      </c>
      <c r="Y184" s="69" t="e">
        <f>'Verification Form'!#REF!</f>
        <v>#REF!</v>
      </c>
      <c r="Z184" s="69" t="e">
        <f>'Verification Form'!#REF!</f>
        <v>#REF!</v>
      </c>
      <c r="AA184" s="69" t="e">
        <f>'Verification Form'!#REF!</f>
        <v>#REF!</v>
      </c>
      <c r="AB184" s="69" t="e">
        <f>'Verification Form'!#REF!</f>
        <v>#REF!</v>
      </c>
      <c r="AC184" s="69" t="e">
        <f>'Verification Form'!#REF!</f>
        <v>#REF!</v>
      </c>
      <c r="AD184" s="69" t="e">
        <f>'Verification Form'!#REF!</f>
        <v>#REF!</v>
      </c>
      <c r="AE184" s="69" t="e">
        <f>'Verification Form'!#REF!</f>
        <v>#REF!</v>
      </c>
    </row>
    <row r="185" spans="1:31">
      <c r="A185" s="58" t="e">
        <f>'Verification Form'!#REF!</f>
        <v>#REF!</v>
      </c>
      <c r="B185" s="58" t="e">
        <f>'Verification Form'!#REF!</f>
        <v>#REF!</v>
      </c>
      <c r="C185" s="59" t="e">
        <f>'Verification Form'!#REF!</f>
        <v>#REF!</v>
      </c>
      <c r="D185" s="59" t="e">
        <f>'Verification Form'!#REF!</f>
        <v>#REF!</v>
      </c>
      <c r="E185" s="60" t="e">
        <f>'Verification Form'!#REF!</f>
        <v>#REF!</v>
      </c>
      <c r="F185" s="61" t="e">
        <f>'Verification Form'!#REF!</f>
        <v>#REF!</v>
      </c>
      <c r="G185" s="61" t="e">
        <f>'Verification Form'!#REF!</f>
        <v>#REF!</v>
      </c>
      <c r="H185" s="61" t="e">
        <f>'Verification Form'!#REF!</f>
        <v>#REF!</v>
      </c>
      <c r="I185" s="61" t="e">
        <f>'Verification Form'!#REF!</f>
        <v>#REF!</v>
      </c>
      <c r="J185" s="61" t="e">
        <f>'Verification Form'!#REF!</f>
        <v>#REF!</v>
      </c>
      <c r="K185" s="62" t="e">
        <f>'Verification Form'!#REF!</f>
        <v>#REF!</v>
      </c>
      <c r="L185" s="61" t="e">
        <f>'Verification Form'!#REF!</f>
        <v>#REF!</v>
      </c>
      <c r="M185" s="61" t="e">
        <f>'Verification Form'!#REF!</f>
        <v>#REF!</v>
      </c>
      <c r="N185" s="63" t="e">
        <f>'Verification Form'!#REF!</f>
        <v>#REF!</v>
      </c>
      <c r="O185" s="64" t="e">
        <f>'Verification Form'!#REF!</f>
        <v>#REF!</v>
      </c>
      <c r="P185" s="65" t="e">
        <f>'Verification Form'!#REF!</f>
        <v>#REF!</v>
      </c>
      <c r="Q185" s="65" t="e">
        <f>'Verification Form'!#REF!</f>
        <v>#REF!</v>
      </c>
      <c r="R185" s="66" t="e">
        <f>'Verification Form'!#REF!</f>
        <v>#REF!</v>
      </c>
      <c r="S185" s="66" t="e">
        <f>'Verification Form'!#REF!</f>
        <v>#REF!</v>
      </c>
      <c r="T185" s="66" t="e">
        <f>'Verification Form'!#REF!</f>
        <v>#REF!</v>
      </c>
      <c r="U185" s="67" t="e">
        <f>'Verification Form'!#REF!</f>
        <v>#REF!</v>
      </c>
      <c r="V185" s="68" t="e">
        <f>'Verification Form'!#REF!</f>
        <v>#REF!</v>
      </c>
      <c r="W185" s="69" t="e">
        <f>'Verification Form'!#REF!</f>
        <v>#REF!</v>
      </c>
      <c r="X185" s="69" t="e">
        <f>'Verification Form'!#REF!</f>
        <v>#REF!</v>
      </c>
      <c r="Y185" s="69" t="e">
        <f>'Verification Form'!#REF!</f>
        <v>#REF!</v>
      </c>
      <c r="Z185" s="69" t="e">
        <f>'Verification Form'!#REF!</f>
        <v>#REF!</v>
      </c>
      <c r="AA185" s="69" t="e">
        <f>'Verification Form'!#REF!</f>
        <v>#REF!</v>
      </c>
      <c r="AB185" s="69" t="e">
        <f>'Verification Form'!#REF!</f>
        <v>#REF!</v>
      </c>
      <c r="AC185" s="69" t="e">
        <f>'Verification Form'!#REF!</f>
        <v>#REF!</v>
      </c>
      <c r="AD185" s="69" t="e">
        <f>'Verification Form'!#REF!</f>
        <v>#REF!</v>
      </c>
      <c r="AE185" s="69" t="e">
        <f>'Verification Form'!#REF!</f>
        <v>#REF!</v>
      </c>
    </row>
    <row r="186" spans="1:31">
      <c r="A186" s="58" t="e">
        <f>'Verification Form'!#REF!</f>
        <v>#REF!</v>
      </c>
      <c r="B186" s="58" t="e">
        <f>'Verification Form'!#REF!</f>
        <v>#REF!</v>
      </c>
      <c r="C186" s="59" t="e">
        <f>'Verification Form'!#REF!</f>
        <v>#REF!</v>
      </c>
      <c r="D186" s="59" t="e">
        <f>'Verification Form'!#REF!</f>
        <v>#REF!</v>
      </c>
      <c r="E186" s="60" t="e">
        <f>'Verification Form'!#REF!</f>
        <v>#REF!</v>
      </c>
      <c r="F186" s="61" t="e">
        <f>'Verification Form'!#REF!</f>
        <v>#REF!</v>
      </c>
      <c r="G186" s="61" t="e">
        <f>'Verification Form'!#REF!</f>
        <v>#REF!</v>
      </c>
      <c r="H186" s="61" t="e">
        <f>'Verification Form'!#REF!</f>
        <v>#REF!</v>
      </c>
      <c r="I186" s="61" t="e">
        <f>'Verification Form'!#REF!</f>
        <v>#REF!</v>
      </c>
      <c r="J186" s="61" t="e">
        <f>'Verification Form'!#REF!</f>
        <v>#REF!</v>
      </c>
      <c r="K186" s="62" t="e">
        <f>'Verification Form'!#REF!</f>
        <v>#REF!</v>
      </c>
      <c r="L186" s="61" t="e">
        <f>'Verification Form'!#REF!</f>
        <v>#REF!</v>
      </c>
      <c r="M186" s="61" t="e">
        <f>'Verification Form'!#REF!</f>
        <v>#REF!</v>
      </c>
      <c r="N186" s="63" t="e">
        <f>'Verification Form'!#REF!</f>
        <v>#REF!</v>
      </c>
      <c r="O186" s="64" t="e">
        <f>'Verification Form'!#REF!</f>
        <v>#REF!</v>
      </c>
      <c r="P186" s="65" t="e">
        <f>'Verification Form'!#REF!</f>
        <v>#REF!</v>
      </c>
      <c r="Q186" s="65" t="e">
        <f>'Verification Form'!#REF!</f>
        <v>#REF!</v>
      </c>
      <c r="R186" s="66" t="e">
        <f>'Verification Form'!#REF!</f>
        <v>#REF!</v>
      </c>
      <c r="S186" s="66" t="e">
        <f>'Verification Form'!#REF!</f>
        <v>#REF!</v>
      </c>
      <c r="T186" s="66" t="e">
        <f>'Verification Form'!#REF!</f>
        <v>#REF!</v>
      </c>
      <c r="U186" s="67" t="e">
        <f>'Verification Form'!#REF!</f>
        <v>#REF!</v>
      </c>
      <c r="V186" s="68" t="e">
        <f>'Verification Form'!#REF!</f>
        <v>#REF!</v>
      </c>
      <c r="W186" s="69" t="e">
        <f>'Verification Form'!#REF!</f>
        <v>#REF!</v>
      </c>
      <c r="X186" s="69" t="e">
        <f>'Verification Form'!#REF!</f>
        <v>#REF!</v>
      </c>
      <c r="Y186" s="69" t="e">
        <f>'Verification Form'!#REF!</f>
        <v>#REF!</v>
      </c>
      <c r="Z186" s="69" t="e">
        <f>'Verification Form'!#REF!</f>
        <v>#REF!</v>
      </c>
      <c r="AA186" s="69" t="e">
        <f>'Verification Form'!#REF!</f>
        <v>#REF!</v>
      </c>
      <c r="AB186" s="69" t="e">
        <f>'Verification Form'!#REF!</f>
        <v>#REF!</v>
      </c>
      <c r="AC186" s="69" t="e">
        <f>'Verification Form'!#REF!</f>
        <v>#REF!</v>
      </c>
      <c r="AD186" s="69" t="e">
        <f>'Verification Form'!#REF!</f>
        <v>#REF!</v>
      </c>
      <c r="AE186" s="69" t="e">
        <f>'Verification Form'!#REF!</f>
        <v>#REF!</v>
      </c>
    </row>
    <row r="187" spans="1:31">
      <c r="A187" s="58" t="e">
        <f>'Verification Form'!#REF!</f>
        <v>#REF!</v>
      </c>
      <c r="B187" s="58" t="e">
        <f>'Verification Form'!#REF!</f>
        <v>#REF!</v>
      </c>
      <c r="C187" s="59" t="e">
        <f>'Verification Form'!#REF!</f>
        <v>#REF!</v>
      </c>
      <c r="D187" s="59" t="e">
        <f>'Verification Form'!#REF!</f>
        <v>#REF!</v>
      </c>
      <c r="E187" s="60" t="e">
        <f>'Verification Form'!#REF!</f>
        <v>#REF!</v>
      </c>
      <c r="F187" s="61" t="e">
        <f>'Verification Form'!#REF!</f>
        <v>#REF!</v>
      </c>
      <c r="G187" s="61" t="e">
        <f>'Verification Form'!#REF!</f>
        <v>#REF!</v>
      </c>
      <c r="H187" s="61" t="e">
        <f>'Verification Form'!#REF!</f>
        <v>#REF!</v>
      </c>
      <c r="I187" s="61" t="e">
        <f>'Verification Form'!#REF!</f>
        <v>#REF!</v>
      </c>
      <c r="J187" s="61" t="e">
        <f>'Verification Form'!#REF!</f>
        <v>#REF!</v>
      </c>
      <c r="K187" s="62" t="e">
        <f>'Verification Form'!#REF!</f>
        <v>#REF!</v>
      </c>
      <c r="L187" s="61" t="e">
        <f>'Verification Form'!#REF!</f>
        <v>#REF!</v>
      </c>
      <c r="M187" s="61" t="e">
        <f>'Verification Form'!#REF!</f>
        <v>#REF!</v>
      </c>
      <c r="N187" s="63" t="e">
        <f>'Verification Form'!#REF!</f>
        <v>#REF!</v>
      </c>
      <c r="O187" s="64" t="e">
        <f>'Verification Form'!#REF!</f>
        <v>#REF!</v>
      </c>
      <c r="P187" s="65" t="e">
        <f>'Verification Form'!#REF!</f>
        <v>#REF!</v>
      </c>
      <c r="Q187" s="65" t="e">
        <f>'Verification Form'!#REF!</f>
        <v>#REF!</v>
      </c>
      <c r="R187" s="66" t="e">
        <f>'Verification Form'!#REF!</f>
        <v>#REF!</v>
      </c>
      <c r="S187" s="66" t="e">
        <f>'Verification Form'!#REF!</f>
        <v>#REF!</v>
      </c>
      <c r="T187" s="66" t="e">
        <f>'Verification Form'!#REF!</f>
        <v>#REF!</v>
      </c>
      <c r="U187" s="67" t="e">
        <f>'Verification Form'!#REF!</f>
        <v>#REF!</v>
      </c>
      <c r="V187" s="68" t="e">
        <f>'Verification Form'!#REF!</f>
        <v>#REF!</v>
      </c>
      <c r="W187" s="69" t="e">
        <f>'Verification Form'!#REF!</f>
        <v>#REF!</v>
      </c>
      <c r="X187" s="69" t="e">
        <f>'Verification Form'!#REF!</f>
        <v>#REF!</v>
      </c>
      <c r="Y187" s="69" t="e">
        <f>'Verification Form'!#REF!</f>
        <v>#REF!</v>
      </c>
      <c r="Z187" s="69" t="e">
        <f>'Verification Form'!#REF!</f>
        <v>#REF!</v>
      </c>
      <c r="AA187" s="69" t="e">
        <f>'Verification Form'!#REF!</f>
        <v>#REF!</v>
      </c>
      <c r="AB187" s="69" t="e">
        <f>'Verification Form'!#REF!</f>
        <v>#REF!</v>
      </c>
      <c r="AC187" s="69" t="e">
        <f>'Verification Form'!#REF!</f>
        <v>#REF!</v>
      </c>
      <c r="AD187" s="69" t="e">
        <f>'Verification Form'!#REF!</f>
        <v>#REF!</v>
      </c>
      <c r="AE187" s="69" t="e">
        <f>'Verification Form'!#REF!</f>
        <v>#REF!</v>
      </c>
    </row>
    <row r="188" spans="1:31">
      <c r="A188" s="58" t="e">
        <f>'Verification Form'!#REF!</f>
        <v>#REF!</v>
      </c>
      <c r="B188" s="58" t="e">
        <f>'Verification Form'!#REF!</f>
        <v>#REF!</v>
      </c>
      <c r="C188" s="59" t="e">
        <f>'Verification Form'!#REF!</f>
        <v>#REF!</v>
      </c>
      <c r="D188" s="59" t="e">
        <f>'Verification Form'!#REF!</f>
        <v>#REF!</v>
      </c>
      <c r="E188" s="60" t="e">
        <f>'Verification Form'!#REF!</f>
        <v>#REF!</v>
      </c>
      <c r="F188" s="61" t="e">
        <f>'Verification Form'!#REF!</f>
        <v>#REF!</v>
      </c>
      <c r="G188" s="61" t="e">
        <f>'Verification Form'!#REF!</f>
        <v>#REF!</v>
      </c>
      <c r="H188" s="61" t="e">
        <f>'Verification Form'!#REF!</f>
        <v>#REF!</v>
      </c>
      <c r="I188" s="61" t="e">
        <f>'Verification Form'!#REF!</f>
        <v>#REF!</v>
      </c>
      <c r="J188" s="61" t="e">
        <f>'Verification Form'!#REF!</f>
        <v>#REF!</v>
      </c>
      <c r="K188" s="62" t="e">
        <f>'Verification Form'!#REF!</f>
        <v>#REF!</v>
      </c>
      <c r="L188" s="61" t="e">
        <f>'Verification Form'!#REF!</f>
        <v>#REF!</v>
      </c>
      <c r="M188" s="61" t="e">
        <f>'Verification Form'!#REF!</f>
        <v>#REF!</v>
      </c>
      <c r="N188" s="63" t="e">
        <f>'Verification Form'!#REF!</f>
        <v>#REF!</v>
      </c>
      <c r="O188" s="64" t="e">
        <f>'Verification Form'!#REF!</f>
        <v>#REF!</v>
      </c>
      <c r="P188" s="65" t="e">
        <f>'Verification Form'!#REF!</f>
        <v>#REF!</v>
      </c>
      <c r="Q188" s="65" t="e">
        <f>'Verification Form'!#REF!</f>
        <v>#REF!</v>
      </c>
      <c r="R188" s="66" t="e">
        <f>'Verification Form'!#REF!</f>
        <v>#REF!</v>
      </c>
      <c r="S188" s="66" t="e">
        <f>'Verification Form'!#REF!</f>
        <v>#REF!</v>
      </c>
      <c r="T188" s="66" t="e">
        <f>'Verification Form'!#REF!</f>
        <v>#REF!</v>
      </c>
      <c r="U188" s="67" t="e">
        <f>'Verification Form'!#REF!</f>
        <v>#REF!</v>
      </c>
      <c r="V188" s="68" t="e">
        <f>'Verification Form'!#REF!</f>
        <v>#REF!</v>
      </c>
      <c r="W188" s="69" t="e">
        <f>'Verification Form'!#REF!</f>
        <v>#REF!</v>
      </c>
      <c r="X188" s="69" t="e">
        <f>'Verification Form'!#REF!</f>
        <v>#REF!</v>
      </c>
      <c r="Y188" s="69" t="e">
        <f>'Verification Form'!#REF!</f>
        <v>#REF!</v>
      </c>
      <c r="Z188" s="69" t="e">
        <f>'Verification Form'!#REF!</f>
        <v>#REF!</v>
      </c>
      <c r="AA188" s="69" t="e">
        <f>'Verification Form'!#REF!</f>
        <v>#REF!</v>
      </c>
      <c r="AB188" s="69" t="e">
        <f>'Verification Form'!#REF!</f>
        <v>#REF!</v>
      </c>
      <c r="AC188" s="69" t="e">
        <f>'Verification Form'!#REF!</f>
        <v>#REF!</v>
      </c>
      <c r="AD188" s="69" t="e">
        <f>'Verification Form'!#REF!</f>
        <v>#REF!</v>
      </c>
      <c r="AE188" s="69" t="e">
        <f>'Verification Form'!#REF!</f>
        <v>#REF!</v>
      </c>
    </row>
    <row r="189" spans="1:31">
      <c r="A189" s="58" t="e">
        <f>'Verification Form'!#REF!</f>
        <v>#REF!</v>
      </c>
      <c r="B189" s="58" t="e">
        <f>'Verification Form'!#REF!</f>
        <v>#REF!</v>
      </c>
      <c r="C189" s="59" t="e">
        <f>'Verification Form'!#REF!</f>
        <v>#REF!</v>
      </c>
      <c r="D189" s="59" t="e">
        <f>'Verification Form'!#REF!</f>
        <v>#REF!</v>
      </c>
      <c r="E189" s="60" t="e">
        <f>'Verification Form'!#REF!</f>
        <v>#REF!</v>
      </c>
      <c r="F189" s="61" t="e">
        <f>'Verification Form'!#REF!</f>
        <v>#REF!</v>
      </c>
      <c r="G189" s="61" t="e">
        <f>'Verification Form'!#REF!</f>
        <v>#REF!</v>
      </c>
      <c r="H189" s="61" t="e">
        <f>'Verification Form'!#REF!</f>
        <v>#REF!</v>
      </c>
      <c r="I189" s="61" t="e">
        <f>'Verification Form'!#REF!</f>
        <v>#REF!</v>
      </c>
      <c r="J189" s="61" t="e">
        <f>'Verification Form'!#REF!</f>
        <v>#REF!</v>
      </c>
      <c r="K189" s="62" t="e">
        <f>'Verification Form'!#REF!</f>
        <v>#REF!</v>
      </c>
      <c r="L189" s="61" t="e">
        <f>'Verification Form'!#REF!</f>
        <v>#REF!</v>
      </c>
      <c r="M189" s="61" t="e">
        <f>'Verification Form'!#REF!</f>
        <v>#REF!</v>
      </c>
      <c r="N189" s="63" t="e">
        <f>'Verification Form'!#REF!</f>
        <v>#REF!</v>
      </c>
      <c r="O189" s="64" t="e">
        <f>'Verification Form'!#REF!</f>
        <v>#REF!</v>
      </c>
      <c r="P189" s="65" t="e">
        <f>'Verification Form'!#REF!</f>
        <v>#REF!</v>
      </c>
      <c r="Q189" s="65" t="e">
        <f>'Verification Form'!#REF!</f>
        <v>#REF!</v>
      </c>
      <c r="R189" s="66" t="e">
        <f>'Verification Form'!#REF!</f>
        <v>#REF!</v>
      </c>
      <c r="S189" s="66" t="e">
        <f>'Verification Form'!#REF!</f>
        <v>#REF!</v>
      </c>
      <c r="T189" s="66" t="e">
        <f>'Verification Form'!#REF!</f>
        <v>#REF!</v>
      </c>
      <c r="U189" s="67" t="e">
        <f>'Verification Form'!#REF!</f>
        <v>#REF!</v>
      </c>
      <c r="V189" s="68" t="e">
        <f>'Verification Form'!#REF!</f>
        <v>#REF!</v>
      </c>
      <c r="W189" s="69" t="e">
        <f>'Verification Form'!#REF!</f>
        <v>#REF!</v>
      </c>
      <c r="X189" s="69" t="e">
        <f>'Verification Form'!#REF!</f>
        <v>#REF!</v>
      </c>
      <c r="Y189" s="69" t="e">
        <f>'Verification Form'!#REF!</f>
        <v>#REF!</v>
      </c>
      <c r="Z189" s="69" t="e">
        <f>'Verification Form'!#REF!</f>
        <v>#REF!</v>
      </c>
      <c r="AA189" s="69" t="e">
        <f>'Verification Form'!#REF!</f>
        <v>#REF!</v>
      </c>
      <c r="AB189" s="69" t="e">
        <f>'Verification Form'!#REF!</f>
        <v>#REF!</v>
      </c>
      <c r="AC189" s="69" t="e">
        <f>'Verification Form'!#REF!</f>
        <v>#REF!</v>
      </c>
      <c r="AD189" s="69" t="e">
        <f>'Verification Form'!#REF!</f>
        <v>#REF!</v>
      </c>
      <c r="AE189" s="69" t="e">
        <f>'Verification Form'!#REF!</f>
        <v>#REF!</v>
      </c>
    </row>
    <row r="190" spans="1:31">
      <c r="A190" s="58" t="e">
        <f>'Verification Form'!#REF!</f>
        <v>#REF!</v>
      </c>
      <c r="B190" s="58" t="e">
        <f>'Verification Form'!#REF!</f>
        <v>#REF!</v>
      </c>
      <c r="C190" s="59" t="e">
        <f>'Verification Form'!#REF!</f>
        <v>#REF!</v>
      </c>
      <c r="D190" s="59" t="e">
        <f>'Verification Form'!#REF!</f>
        <v>#REF!</v>
      </c>
      <c r="E190" s="60" t="e">
        <f>'Verification Form'!#REF!</f>
        <v>#REF!</v>
      </c>
      <c r="F190" s="61" t="e">
        <f>'Verification Form'!#REF!</f>
        <v>#REF!</v>
      </c>
      <c r="G190" s="61" t="e">
        <f>'Verification Form'!#REF!</f>
        <v>#REF!</v>
      </c>
      <c r="H190" s="61" t="e">
        <f>'Verification Form'!#REF!</f>
        <v>#REF!</v>
      </c>
      <c r="I190" s="61" t="e">
        <f>'Verification Form'!#REF!</f>
        <v>#REF!</v>
      </c>
      <c r="J190" s="61" t="e">
        <f>'Verification Form'!#REF!</f>
        <v>#REF!</v>
      </c>
      <c r="K190" s="62" t="e">
        <f>'Verification Form'!#REF!</f>
        <v>#REF!</v>
      </c>
      <c r="L190" s="61" t="e">
        <f>'Verification Form'!#REF!</f>
        <v>#REF!</v>
      </c>
      <c r="M190" s="61" t="e">
        <f>'Verification Form'!#REF!</f>
        <v>#REF!</v>
      </c>
      <c r="N190" s="63" t="e">
        <f>'Verification Form'!#REF!</f>
        <v>#REF!</v>
      </c>
      <c r="O190" s="64" t="e">
        <f>'Verification Form'!#REF!</f>
        <v>#REF!</v>
      </c>
      <c r="P190" s="65" t="e">
        <f>'Verification Form'!#REF!</f>
        <v>#REF!</v>
      </c>
      <c r="Q190" s="65" t="e">
        <f>'Verification Form'!#REF!</f>
        <v>#REF!</v>
      </c>
      <c r="R190" s="66" t="e">
        <f>'Verification Form'!#REF!</f>
        <v>#REF!</v>
      </c>
      <c r="S190" s="66" t="e">
        <f>'Verification Form'!#REF!</f>
        <v>#REF!</v>
      </c>
      <c r="T190" s="66" t="e">
        <f>'Verification Form'!#REF!</f>
        <v>#REF!</v>
      </c>
      <c r="U190" s="67" t="e">
        <f>'Verification Form'!#REF!</f>
        <v>#REF!</v>
      </c>
      <c r="V190" s="68" t="e">
        <f>'Verification Form'!#REF!</f>
        <v>#REF!</v>
      </c>
      <c r="W190" s="69" t="e">
        <f>'Verification Form'!#REF!</f>
        <v>#REF!</v>
      </c>
      <c r="X190" s="69" t="e">
        <f>'Verification Form'!#REF!</f>
        <v>#REF!</v>
      </c>
      <c r="Y190" s="69" t="e">
        <f>'Verification Form'!#REF!</f>
        <v>#REF!</v>
      </c>
      <c r="Z190" s="69" t="e">
        <f>'Verification Form'!#REF!</f>
        <v>#REF!</v>
      </c>
      <c r="AA190" s="69" t="e">
        <f>'Verification Form'!#REF!</f>
        <v>#REF!</v>
      </c>
      <c r="AB190" s="69" t="e">
        <f>'Verification Form'!#REF!</f>
        <v>#REF!</v>
      </c>
      <c r="AC190" s="69" t="e">
        <f>'Verification Form'!#REF!</f>
        <v>#REF!</v>
      </c>
      <c r="AD190" s="69" t="e">
        <f>'Verification Form'!#REF!</f>
        <v>#REF!</v>
      </c>
      <c r="AE190" s="69" t="e">
        <f>'Verification Form'!#REF!</f>
        <v>#REF!</v>
      </c>
    </row>
    <row r="191" spans="1:31">
      <c r="A191" s="58" t="e">
        <f>'Verification Form'!#REF!</f>
        <v>#REF!</v>
      </c>
      <c r="B191" s="58" t="e">
        <f>'Verification Form'!#REF!</f>
        <v>#REF!</v>
      </c>
      <c r="C191" s="59" t="e">
        <f>'Verification Form'!#REF!</f>
        <v>#REF!</v>
      </c>
      <c r="D191" s="59" t="e">
        <f>'Verification Form'!#REF!</f>
        <v>#REF!</v>
      </c>
      <c r="E191" s="60" t="e">
        <f>'Verification Form'!#REF!</f>
        <v>#REF!</v>
      </c>
      <c r="F191" s="61" t="e">
        <f>'Verification Form'!#REF!</f>
        <v>#REF!</v>
      </c>
      <c r="G191" s="61" t="e">
        <f>'Verification Form'!#REF!</f>
        <v>#REF!</v>
      </c>
      <c r="H191" s="61" t="e">
        <f>'Verification Form'!#REF!</f>
        <v>#REF!</v>
      </c>
      <c r="I191" s="61" t="e">
        <f>'Verification Form'!#REF!</f>
        <v>#REF!</v>
      </c>
      <c r="J191" s="61" t="e">
        <f>'Verification Form'!#REF!</f>
        <v>#REF!</v>
      </c>
      <c r="K191" s="62" t="e">
        <f>'Verification Form'!#REF!</f>
        <v>#REF!</v>
      </c>
      <c r="L191" s="61" t="e">
        <f>'Verification Form'!#REF!</f>
        <v>#REF!</v>
      </c>
      <c r="M191" s="61" t="e">
        <f>'Verification Form'!#REF!</f>
        <v>#REF!</v>
      </c>
      <c r="N191" s="63" t="e">
        <f>'Verification Form'!#REF!</f>
        <v>#REF!</v>
      </c>
      <c r="O191" s="64" t="e">
        <f>'Verification Form'!#REF!</f>
        <v>#REF!</v>
      </c>
      <c r="P191" s="65" t="e">
        <f>'Verification Form'!#REF!</f>
        <v>#REF!</v>
      </c>
      <c r="Q191" s="65" t="e">
        <f>'Verification Form'!#REF!</f>
        <v>#REF!</v>
      </c>
      <c r="R191" s="66" t="e">
        <f>'Verification Form'!#REF!</f>
        <v>#REF!</v>
      </c>
      <c r="S191" s="66" t="e">
        <f>'Verification Form'!#REF!</f>
        <v>#REF!</v>
      </c>
      <c r="T191" s="66" t="e">
        <f>'Verification Form'!#REF!</f>
        <v>#REF!</v>
      </c>
      <c r="U191" s="67" t="e">
        <f>'Verification Form'!#REF!</f>
        <v>#REF!</v>
      </c>
      <c r="V191" s="68" t="e">
        <f>'Verification Form'!#REF!</f>
        <v>#REF!</v>
      </c>
      <c r="W191" s="69" t="e">
        <f>'Verification Form'!#REF!</f>
        <v>#REF!</v>
      </c>
      <c r="X191" s="69" t="e">
        <f>'Verification Form'!#REF!</f>
        <v>#REF!</v>
      </c>
      <c r="Y191" s="69" t="e">
        <f>'Verification Form'!#REF!</f>
        <v>#REF!</v>
      </c>
      <c r="Z191" s="69" t="e">
        <f>'Verification Form'!#REF!</f>
        <v>#REF!</v>
      </c>
      <c r="AA191" s="69" t="e">
        <f>'Verification Form'!#REF!</f>
        <v>#REF!</v>
      </c>
      <c r="AB191" s="69" t="e">
        <f>'Verification Form'!#REF!</f>
        <v>#REF!</v>
      </c>
      <c r="AC191" s="69" t="e">
        <f>'Verification Form'!#REF!</f>
        <v>#REF!</v>
      </c>
      <c r="AD191" s="69" t="e">
        <f>'Verification Form'!#REF!</f>
        <v>#REF!</v>
      </c>
      <c r="AE191" s="69" t="e">
        <f>'Verification Form'!#REF!</f>
        <v>#REF!</v>
      </c>
    </row>
    <row r="192" spans="1:31">
      <c r="A192" s="58" t="e">
        <f>'Verification Form'!#REF!</f>
        <v>#REF!</v>
      </c>
      <c r="B192" s="58" t="e">
        <f>'Verification Form'!#REF!</f>
        <v>#REF!</v>
      </c>
      <c r="C192" s="59" t="e">
        <f>'Verification Form'!#REF!</f>
        <v>#REF!</v>
      </c>
      <c r="D192" s="59" t="e">
        <f>'Verification Form'!#REF!</f>
        <v>#REF!</v>
      </c>
      <c r="E192" s="60" t="e">
        <f>'Verification Form'!#REF!</f>
        <v>#REF!</v>
      </c>
      <c r="F192" s="61" t="e">
        <f>'Verification Form'!#REF!</f>
        <v>#REF!</v>
      </c>
      <c r="G192" s="61" t="e">
        <f>'Verification Form'!#REF!</f>
        <v>#REF!</v>
      </c>
      <c r="H192" s="61" t="e">
        <f>'Verification Form'!#REF!</f>
        <v>#REF!</v>
      </c>
      <c r="I192" s="61" t="e">
        <f>'Verification Form'!#REF!</f>
        <v>#REF!</v>
      </c>
      <c r="J192" s="61" t="e">
        <f>'Verification Form'!#REF!</f>
        <v>#REF!</v>
      </c>
      <c r="K192" s="62" t="e">
        <f>'Verification Form'!#REF!</f>
        <v>#REF!</v>
      </c>
      <c r="L192" s="61" t="e">
        <f>'Verification Form'!#REF!</f>
        <v>#REF!</v>
      </c>
      <c r="M192" s="61" t="e">
        <f>'Verification Form'!#REF!</f>
        <v>#REF!</v>
      </c>
      <c r="N192" s="63" t="e">
        <f>'Verification Form'!#REF!</f>
        <v>#REF!</v>
      </c>
      <c r="O192" s="64" t="e">
        <f>'Verification Form'!#REF!</f>
        <v>#REF!</v>
      </c>
      <c r="P192" s="65" t="e">
        <f>'Verification Form'!#REF!</f>
        <v>#REF!</v>
      </c>
      <c r="Q192" s="65" t="e">
        <f>'Verification Form'!#REF!</f>
        <v>#REF!</v>
      </c>
      <c r="R192" s="66" t="e">
        <f>'Verification Form'!#REF!</f>
        <v>#REF!</v>
      </c>
      <c r="S192" s="66" t="e">
        <f>'Verification Form'!#REF!</f>
        <v>#REF!</v>
      </c>
      <c r="T192" s="66" t="e">
        <f>'Verification Form'!#REF!</f>
        <v>#REF!</v>
      </c>
      <c r="U192" s="67" t="e">
        <f>'Verification Form'!#REF!</f>
        <v>#REF!</v>
      </c>
      <c r="V192" s="68" t="e">
        <f>'Verification Form'!#REF!</f>
        <v>#REF!</v>
      </c>
      <c r="W192" s="69" t="e">
        <f>'Verification Form'!#REF!</f>
        <v>#REF!</v>
      </c>
      <c r="X192" s="69" t="e">
        <f>'Verification Form'!#REF!</f>
        <v>#REF!</v>
      </c>
      <c r="Y192" s="69" t="e">
        <f>'Verification Form'!#REF!</f>
        <v>#REF!</v>
      </c>
      <c r="Z192" s="69" t="e">
        <f>'Verification Form'!#REF!</f>
        <v>#REF!</v>
      </c>
      <c r="AA192" s="69" t="e">
        <f>'Verification Form'!#REF!</f>
        <v>#REF!</v>
      </c>
      <c r="AB192" s="69" t="e">
        <f>'Verification Form'!#REF!</f>
        <v>#REF!</v>
      </c>
      <c r="AC192" s="69" t="e">
        <f>'Verification Form'!#REF!</f>
        <v>#REF!</v>
      </c>
      <c r="AD192" s="69" t="e">
        <f>'Verification Form'!#REF!</f>
        <v>#REF!</v>
      </c>
      <c r="AE192" s="69" t="e">
        <f>'Verification Form'!#REF!</f>
        <v>#REF!</v>
      </c>
    </row>
    <row r="193" spans="1:31">
      <c r="A193" s="58" t="e">
        <f>'Verification Form'!#REF!</f>
        <v>#REF!</v>
      </c>
      <c r="B193" s="58" t="e">
        <f>'Verification Form'!#REF!</f>
        <v>#REF!</v>
      </c>
      <c r="C193" s="59" t="e">
        <f>'Verification Form'!#REF!</f>
        <v>#REF!</v>
      </c>
      <c r="D193" s="59" t="e">
        <f>'Verification Form'!#REF!</f>
        <v>#REF!</v>
      </c>
      <c r="E193" s="60" t="e">
        <f>'Verification Form'!#REF!</f>
        <v>#REF!</v>
      </c>
      <c r="F193" s="61" t="e">
        <f>'Verification Form'!#REF!</f>
        <v>#REF!</v>
      </c>
      <c r="G193" s="61" t="e">
        <f>'Verification Form'!#REF!</f>
        <v>#REF!</v>
      </c>
      <c r="H193" s="61" t="e">
        <f>'Verification Form'!#REF!</f>
        <v>#REF!</v>
      </c>
      <c r="I193" s="61" t="e">
        <f>'Verification Form'!#REF!</f>
        <v>#REF!</v>
      </c>
      <c r="J193" s="61" t="e">
        <f>'Verification Form'!#REF!</f>
        <v>#REF!</v>
      </c>
      <c r="K193" s="62" t="e">
        <f>'Verification Form'!#REF!</f>
        <v>#REF!</v>
      </c>
      <c r="L193" s="61" t="e">
        <f>'Verification Form'!#REF!</f>
        <v>#REF!</v>
      </c>
      <c r="M193" s="61" t="e">
        <f>'Verification Form'!#REF!</f>
        <v>#REF!</v>
      </c>
      <c r="N193" s="63" t="e">
        <f>'Verification Form'!#REF!</f>
        <v>#REF!</v>
      </c>
      <c r="O193" s="64" t="e">
        <f>'Verification Form'!#REF!</f>
        <v>#REF!</v>
      </c>
      <c r="P193" s="65" t="e">
        <f>'Verification Form'!#REF!</f>
        <v>#REF!</v>
      </c>
      <c r="Q193" s="65" t="e">
        <f>'Verification Form'!#REF!</f>
        <v>#REF!</v>
      </c>
      <c r="R193" s="66" t="e">
        <f>'Verification Form'!#REF!</f>
        <v>#REF!</v>
      </c>
      <c r="S193" s="66" t="e">
        <f>'Verification Form'!#REF!</f>
        <v>#REF!</v>
      </c>
      <c r="T193" s="66" t="e">
        <f>'Verification Form'!#REF!</f>
        <v>#REF!</v>
      </c>
      <c r="U193" s="67" t="e">
        <f>'Verification Form'!#REF!</f>
        <v>#REF!</v>
      </c>
      <c r="V193" s="68" t="e">
        <f>'Verification Form'!#REF!</f>
        <v>#REF!</v>
      </c>
      <c r="W193" s="69" t="e">
        <f>'Verification Form'!#REF!</f>
        <v>#REF!</v>
      </c>
      <c r="X193" s="69" t="e">
        <f>'Verification Form'!#REF!</f>
        <v>#REF!</v>
      </c>
      <c r="Y193" s="69" t="e">
        <f>'Verification Form'!#REF!</f>
        <v>#REF!</v>
      </c>
      <c r="Z193" s="69" t="e">
        <f>'Verification Form'!#REF!</f>
        <v>#REF!</v>
      </c>
      <c r="AA193" s="69" t="e">
        <f>'Verification Form'!#REF!</f>
        <v>#REF!</v>
      </c>
      <c r="AB193" s="69" t="e">
        <f>'Verification Form'!#REF!</f>
        <v>#REF!</v>
      </c>
      <c r="AC193" s="69" t="e">
        <f>'Verification Form'!#REF!</f>
        <v>#REF!</v>
      </c>
      <c r="AD193" s="69" t="e">
        <f>'Verification Form'!#REF!</f>
        <v>#REF!</v>
      </c>
      <c r="AE193" s="69" t="e">
        <f>'Verification Form'!#REF!</f>
        <v>#REF!</v>
      </c>
    </row>
    <row r="194" spans="1:31">
      <c r="A194" s="58" t="e">
        <f>'Verification Form'!#REF!</f>
        <v>#REF!</v>
      </c>
      <c r="B194" s="58" t="e">
        <f>'Verification Form'!#REF!</f>
        <v>#REF!</v>
      </c>
      <c r="C194" s="59" t="e">
        <f>'Verification Form'!#REF!</f>
        <v>#REF!</v>
      </c>
      <c r="D194" s="59" t="e">
        <f>'Verification Form'!#REF!</f>
        <v>#REF!</v>
      </c>
      <c r="E194" s="60" t="e">
        <f>'Verification Form'!#REF!</f>
        <v>#REF!</v>
      </c>
      <c r="F194" s="61" t="e">
        <f>'Verification Form'!#REF!</f>
        <v>#REF!</v>
      </c>
      <c r="G194" s="61" t="e">
        <f>'Verification Form'!#REF!</f>
        <v>#REF!</v>
      </c>
      <c r="H194" s="61" t="e">
        <f>'Verification Form'!#REF!</f>
        <v>#REF!</v>
      </c>
      <c r="I194" s="61" t="e">
        <f>'Verification Form'!#REF!</f>
        <v>#REF!</v>
      </c>
      <c r="J194" s="61" t="e">
        <f>'Verification Form'!#REF!</f>
        <v>#REF!</v>
      </c>
      <c r="K194" s="62" t="e">
        <f>'Verification Form'!#REF!</f>
        <v>#REF!</v>
      </c>
      <c r="L194" s="61" t="e">
        <f>'Verification Form'!#REF!</f>
        <v>#REF!</v>
      </c>
      <c r="M194" s="61" t="e">
        <f>'Verification Form'!#REF!</f>
        <v>#REF!</v>
      </c>
      <c r="N194" s="63" t="e">
        <f>'Verification Form'!#REF!</f>
        <v>#REF!</v>
      </c>
      <c r="O194" s="64" t="e">
        <f>'Verification Form'!#REF!</f>
        <v>#REF!</v>
      </c>
      <c r="P194" s="65" t="e">
        <f>'Verification Form'!#REF!</f>
        <v>#REF!</v>
      </c>
      <c r="Q194" s="65" t="e">
        <f>'Verification Form'!#REF!</f>
        <v>#REF!</v>
      </c>
      <c r="R194" s="66" t="e">
        <f>'Verification Form'!#REF!</f>
        <v>#REF!</v>
      </c>
      <c r="S194" s="66" t="e">
        <f>'Verification Form'!#REF!</f>
        <v>#REF!</v>
      </c>
      <c r="T194" s="66" t="e">
        <f>'Verification Form'!#REF!</f>
        <v>#REF!</v>
      </c>
      <c r="U194" s="67" t="e">
        <f>'Verification Form'!#REF!</f>
        <v>#REF!</v>
      </c>
      <c r="V194" s="68" t="e">
        <f>'Verification Form'!#REF!</f>
        <v>#REF!</v>
      </c>
      <c r="W194" s="69" t="e">
        <f>'Verification Form'!#REF!</f>
        <v>#REF!</v>
      </c>
      <c r="X194" s="69" t="e">
        <f>'Verification Form'!#REF!</f>
        <v>#REF!</v>
      </c>
      <c r="Y194" s="69" t="e">
        <f>'Verification Form'!#REF!</f>
        <v>#REF!</v>
      </c>
      <c r="Z194" s="69" t="e">
        <f>'Verification Form'!#REF!</f>
        <v>#REF!</v>
      </c>
      <c r="AA194" s="69" t="e">
        <f>'Verification Form'!#REF!</f>
        <v>#REF!</v>
      </c>
      <c r="AB194" s="69" t="e">
        <f>'Verification Form'!#REF!</f>
        <v>#REF!</v>
      </c>
      <c r="AC194" s="69" t="e">
        <f>'Verification Form'!#REF!</f>
        <v>#REF!</v>
      </c>
      <c r="AD194" s="69" t="e">
        <f>'Verification Form'!#REF!</f>
        <v>#REF!</v>
      </c>
      <c r="AE194" s="69" t="e">
        <f>'Verification Form'!#REF!</f>
        <v>#REF!</v>
      </c>
    </row>
    <row r="195" spans="1:31">
      <c r="A195" s="58" t="e">
        <f>'Verification Form'!#REF!</f>
        <v>#REF!</v>
      </c>
      <c r="B195" s="58" t="e">
        <f>'Verification Form'!#REF!</f>
        <v>#REF!</v>
      </c>
      <c r="C195" s="59" t="e">
        <f>'Verification Form'!#REF!</f>
        <v>#REF!</v>
      </c>
      <c r="D195" s="59" t="e">
        <f>'Verification Form'!#REF!</f>
        <v>#REF!</v>
      </c>
      <c r="E195" s="60" t="e">
        <f>'Verification Form'!#REF!</f>
        <v>#REF!</v>
      </c>
      <c r="F195" s="61" t="e">
        <f>'Verification Form'!#REF!</f>
        <v>#REF!</v>
      </c>
      <c r="G195" s="61" t="e">
        <f>'Verification Form'!#REF!</f>
        <v>#REF!</v>
      </c>
      <c r="H195" s="61" t="e">
        <f>'Verification Form'!#REF!</f>
        <v>#REF!</v>
      </c>
      <c r="I195" s="61" t="e">
        <f>'Verification Form'!#REF!</f>
        <v>#REF!</v>
      </c>
      <c r="J195" s="61" t="e">
        <f>'Verification Form'!#REF!</f>
        <v>#REF!</v>
      </c>
      <c r="K195" s="62" t="e">
        <f>'Verification Form'!#REF!</f>
        <v>#REF!</v>
      </c>
      <c r="L195" s="61" t="e">
        <f>'Verification Form'!#REF!</f>
        <v>#REF!</v>
      </c>
      <c r="M195" s="61" t="e">
        <f>'Verification Form'!#REF!</f>
        <v>#REF!</v>
      </c>
      <c r="N195" s="63" t="e">
        <f>'Verification Form'!#REF!</f>
        <v>#REF!</v>
      </c>
      <c r="O195" s="64" t="e">
        <f>'Verification Form'!#REF!</f>
        <v>#REF!</v>
      </c>
      <c r="P195" s="65" t="e">
        <f>'Verification Form'!#REF!</f>
        <v>#REF!</v>
      </c>
      <c r="Q195" s="65" t="e">
        <f>'Verification Form'!#REF!</f>
        <v>#REF!</v>
      </c>
      <c r="R195" s="66" t="e">
        <f>'Verification Form'!#REF!</f>
        <v>#REF!</v>
      </c>
      <c r="S195" s="66" t="e">
        <f>'Verification Form'!#REF!</f>
        <v>#REF!</v>
      </c>
      <c r="T195" s="66" t="e">
        <f>'Verification Form'!#REF!</f>
        <v>#REF!</v>
      </c>
      <c r="U195" s="67" t="e">
        <f>'Verification Form'!#REF!</f>
        <v>#REF!</v>
      </c>
      <c r="V195" s="68" t="e">
        <f>'Verification Form'!#REF!</f>
        <v>#REF!</v>
      </c>
      <c r="W195" s="69" t="e">
        <f>'Verification Form'!#REF!</f>
        <v>#REF!</v>
      </c>
      <c r="X195" s="69" t="e">
        <f>'Verification Form'!#REF!</f>
        <v>#REF!</v>
      </c>
      <c r="Y195" s="69" t="e">
        <f>'Verification Form'!#REF!</f>
        <v>#REF!</v>
      </c>
      <c r="Z195" s="69" t="e">
        <f>'Verification Form'!#REF!</f>
        <v>#REF!</v>
      </c>
      <c r="AA195" s="69" t="e">
        <f>'Verification Form'!#REF!</f>
        <v>#REF!</v>
      </c>
      <c r="AB195" s="69" t="e">
        <f>'Verification Form'!#REF!</f>
        <v>#REF!</v>
      </c>
      <c r="AC195" s="69" t="e">
        <f>'Verification Form'!#REF!</f>
        <v>#REF!</v>
      </c>
      <c r="AD195" s="69" t="e">
        <f>'Verification Form'!#REF!</f>
        <v>#REF!</v>
      </c>
      <c r="AE195" s="69" t="e">
        <f>'Verification Form'!#REF!</f>
        <v>#REF!</v>
      </c>
    </row>
    <row r="196" spans="1:31">
      <c r="A196" s="58" t="e">
        <f>'Verification Form'!#REF!</f>
        <v>#REF!</v>
      </c>
      <c r="B196" s="58" t="e">
        <f>'Verification Form'!#REF!</f>
        <v>#REF!</v>
      </c>
      <c r="C196" s="59" t="e">
        <f>'Verification Form'!#REF!</f>
        <v>#REF!</v>
      </c>
      <c r="D196" s="59" t="e">
        <f>'Verification Form'!#REF!</f>
        <v>#REF!</v>
      </c>
      <c r="E196" s="60" t="e">
        <f>'Verification Form'!#REF!</f>
        <v>#REF!</v>
      </c>
      <c r="F196" s="61" t="e">
        <f>'Verification Form'!#REF!</f>
        <v>#REF!</v>
      </c>
      <c r="G196" s="61" t="e">
        <f>'Verification Form'!#REF!</f>
        <v>#REF!</v>
      </c>
      <c r="H196" s="61" t="e">
        <f>'Verification Form'!#REF!</f>
        <v>#REF!</v>
      </c>
      <c r="I196" s="61" t="e">
        <f>'Verification Form'!#REF!</f>
        <v>#REF!</v>
      </c>
      <c r="J196" s="61" t="e">
        <f>'Verification Form'!#REF!</f>
        <v>#REF!</v>
      </c>
      <c r="K196" s="62" t="e">
        <f>'Verification Form'!#REF!</f>
        <v>#REF!</v>
      </c>
      <c r="L196" s="61" t="e">
        <f>'Verification Form'!#REF!</f>
        <v>#REF!</v>
      </c>
      <c r="M196" s="61" t="e">
        <f>'Verification Form'!#REF!</f>
        <v>#REF!</v>
      </c>
      <c r="N196" s="63" t="e">
        <f>'Verification Form'!#REF!</f>
        <v>#REF!</v>
      </c>
      <c r="O196" s="64" t="e">
        <f>'Verification Form'!#REF!</f>
        <v>#REF!</v>
      </c>
      <c r="P196" s="65" t="e">
        <f>'Verification Form'!#REF!</f>
        <v>#REF!</v>
      </c>
      <c r="Q196" s="65" t="e">
        <f>'Verification Form'!#REF!</f>
        <v>#REF!</v>
      </c>
      <c r="R196" s="66" t="e">
        <f>'Verification Form'!#REF!</f>
        <v>#REF!</v>
      </c>
      <c r="S196" s="66" t="e">
        <f>'Verification Form'!#REF!</f>
        <v>#REF!</v>
      </c>
      <c r="T196" s="66" t="e">
        <f>'Verification Form'!#REF!</f>
        <v>#REF!</v>
      </c>
      <c r="U196" s="67" t="e">
        <f>'Verification Form'!#REF!</f>
        <v>#REF!</v>
      </c>
      <c r="V196" s="68" t="e">
        <f>'Verification Form'!#REF!</f>
        <v>#REF!</v>
      </c>
      <c r="W196" s="69" t="e">
        <f>'Verification Form'!#REF!</f>
        <v>#REF!</v>
      </c>
      <c r="X196" s="69" t="e">
        <f>'Verification Form'!#REF!</f>
        <v>#REF!</v>
      </c>
      <c r="Y196" s="69" t="e">
        <f>'Verification Form'!#REF!</f>
        <v>#REF!</v>
      </c>
      <c r="Z196" s="69" t="e">
        <f>'Verification Form'!#REF!</f>
        <v>#REF!</v>
      </c>
      <c r="AA196" s="69" t="e">
        <f>'Verification Form'!#REF!</f>
        <v>#REF!</v>
      </c>
      <c r="AB196" s="69" t="e">
        <f>'Verification Form'!#REF!</f>
        <v>#REF!</v>
      </c>
      <c r="AC196" s="69" t="e">
        <f>'Verification Form'!#REF!</f>
        <v>#REF!</v>
      </c>
      <c r="AD196" s="69" t="e">
        <f>'Verification Form'!#REF!</f>
        <v>#REF!</v>
      </c>
      <c r="AE196" s="69" t="e">
        <f>'Verification Form'!#REF!</f>
        <v>#REF!</v>
      </c>
    </row>
    <row r="197" spans="1:31">
      <c r="A197" s="58">
        <f>'Verification Form'!G100</f>
        <v>0</v>
      </c>
      <c r="B197" s="58">
        <f>'Verification Form'!H100</f>
        <v>0</v>
      </c>
      <c r="C197" s="59">
        <f>'Verification Form'!I100</f>
        <v>0</v>
      </c>
      <c r="D197" s="59">
        <f>'Verification Form'!J100</f>
        <v>0</v>
      </c>
      <c r="E197" s="60">
        <f>'Verification Form'!K100</f>
        <v>0</v>
      </c>
      <c r="F197" s="61">
        <f>'Verification Form'!L100</f>
        <v>0</v>
      </c>
      <c r="G197" s="61">
        <f>'Verification Form'!M100</f>
        <v>0</v>
      </c>
      <c r="H197" s="61">
        <f>'Verification Form'!N100</f>
        <v>0</v>
      </c>
      <c r="I197" s="61">
        <f>'Verification Form'!O100</f>
        <v>0</v>
      </c>
      <c r="J197" s="61">
        <f>'Verification Form'!P100</f>
        <v>0</v>
      </c>
      <c r="K197" s="62">
        <f>'Verification Form'!Q100</f>
        <v>0</v>
      </c>
      <c r="L197" s="61">
        <f>'Verification Form'!R100</f>
        <v>0</v>
      </c>
      <c r="M197" s="61">
        <f>'Verification Form'!S100</f>
        <v>0</v>
      </c>
      <c r="N197" s="63">
        <f>'Verification Form'!T100</f>
        <v>0</v>
      </c>
      <c r="O197" s="64">
        <f>'Verification Form'!U100</f>
        <v>0</v>
      </c>
      <c r="P197" s="65">
        <f>'Verification Form'!V100</f>
        <v>0</v>
      </c>
      <c r="Q197" s="65">
        <f>'Verification Form'!W100</f>
        <v>0</v>
      </c>
      <c r="R197" s="66">
        <f>'Verification Form'!X100</f>
        <v>0</v>
      </c>
      <c r="S197" s="66">
        <f>'Verification Form'!Y100</f>
        <v>0</v>
      </c>
      <c r="T197" s="66">
        <f>'Verification Form'!Z100</f>
        <v>0</v>
      </c>
      <c r="U197" s="67">
        <f>'Verification Form'!AA100</f>
        <v>0</v>
      </c>
      <c r="V197" s="68">
        <f>'Verification Form'!AB100</f>
        <v>0</v>
      </c>
      <c r="W197" s="69">
        <f>'Verification Form'!AC100</f>
        <v>0</v>
      </c>
      <c r="X197" s="69">
        <f>'Verification Form'!AD100</f>
        <v>0</v>
      </c>
      <c r="Y197" s="69">
        <f>'Verification Form'!AE100</f>
        <v>0</v>
      </c>
      <c r="Z197" s="69">
        <f>'Verification Form'!AF100</f>
        <v>0</v>
      </c>
      <c r="AA197" s="69">
        <f>'Verification Form'!AG100</f>
        <v>0</v>
      </c>
      <c r="AB197" s="69">
        <f>'Verification Form'!AH100</f>
        <v>0</v>
      </c>
      <c r="AC197" s="69">
        <f>'Verification Form'!AI100</f>
        <v>0</v>
      </c>
      <c r="AD197" s="69">
        <f>'Verification Form'!AJ100</f>
        <v>0</v>
      </c>
      <c r="AE197" s="69">
        <f>'Verification Form'!AK100</f>
        <v>0</v>
      </c>
    </row>
    <row r="198" spans="1:31">
      <c r="A198" s="58">
        <f>'Verification Form'!G101</f>
        <v>0</v>
      </c>
      <c r="B198" s="58">
        <f>'Verification Form'!H101</f>
        <v>0</v>
      </c>
      <c r="C198" s="59">
        <f>'Verification Form'!I101</f>
        <v>0</v>
      </c>
      <c r="D198" s="59">
        <f>'Verification Form'!J101</f>
        <v>0</v>
      </c>
      <c r="E198" s="60">
        <f>'Verification Form'!K101</f>
        <v>0</v>
      </c>
      <c r="F198" s="61">
        <f>'Verification Form'!L101</f>
        <v>0</v>
      </c>
      <c r="G198" s="61">
        <f>'Verification Form'!M101</f>
        <v>0</v>
      </c>
      <c r="H198" s="61">
        <f>'Verification Form'!N101</f>
        <v>0</v>
      </c>
      <c r="I198" s="61">
        <f>'Verification Form'!O101</f>
        <v>0</v>
      </c>
      <c r="J198" s="61">
        <f>'Verification Form'!P101</f>
        <v>0</v>
      </c>
      <c r="K198" s="62">
        <f>'Verification Form'!Q101</f>
        <v>0</v>
      </c>
      <c r="L198" s="61">
        <f>'Verification Form'!R101</f>
        <v>0</v>
      </c>
      <c r="M198" s="61">
        <f>'Verification Form'!S101</f>
        <v>0</v>
      </c>
      <c r="N198" s="63">
        <f>'Verification Form'!T101</f>
        <v>0</v>
      </c>
      <c r="O198" s="64">
        <f>'Verification Form'!U101</f>
        <v>0</v>
      </c>
      <c r="P198" s="65">
        <f>'Verification Form'!V101</f>
        <v>0</v>
      </c>
      <c r="Q198" s="65">
        <f>'Verification Form'!W101</f>
        <v>0</v>
      </c>
      <c r="R198" s="66">
        <f>'Verification Form'!X101</f>
        <v>0</v>
      </c>
      <c r="S198" s="66">
        <f>'Verification Form'!Y101</f>
        <v>0</v>
      </c>
      <c r="T198" s="66">
        <f>'Verification Form'!Z101</f>
        <v>0</v>
      </c>
      <c r="U198" s="67">
        <f>'Verification Form'!AA101</f>
        <v>0</v>
      </c>
      <c r="V198" s="68">
        <f>'Verification Form'!AB101</f>
        <v>0</v>
      </c>
      <c r="W198" s="69">
        <f>'Verification Form'!AC101</f>
        <v>0</v>
      </c>
      <c r="X198" s="69">
        <f>'Verification Form'!AD101</f>
        <v>0</v>
      </c>
      <c r="Y198" s="69">
        <f>'Verification Form'!AE101</f>
        <v>0</v>
      </c>
      <c r="Z198" s="69">
        <f>'Verification Form'!AF101</f>
        <v>0</v>
      </c>
      <c r="AA198" s="69">
        <f>'Verification Form'!AG101</f>
        <v>0</v>
      </c>
      <c r="AB198" s="69">
        <f>'Verification Form'!AH101</f>
        <v>0</v>
      </c>
      <c r="AC198" s="69">
        <f>'Verification Form'!AI101</f>
        <v>0</v>
      </c>
      <c r="AD198" s="69">
        <f>'Verification Form'!AJ101</f>
        <v>0</v>
      </c>
      <c r="AE198" s="69">
        <f>'Verification Form'!AK101</f>
        <v>0</v>
      </c>
    </row>
    <row r="199" spans="1:31">
      <c r="A199" s="58">
        <f>'Verification Form'!G102</f>
        <v>0</v>
      </c>
      <c r="B199" s="58">
        <f>'Verification Form'!H102</f>
        <v>0</v>
      </c>
      <c r="C199" s="59">
        <f>'Verification Form'!I102</f>
        <v>0</v>
      </c>
      <c r="D199" s="59">
        <f>'Verification Form'!J102</f>
        <v>0</v>
      </c>
      <c r="E199" s="60">
        <f>'Verification Form'!K102</f>
        <v>0</v>
      </c>
      <c r="F199" s="61">
        <f>'Verification Form'!L102</f>
        <v>0</v>
      </c>
      <c r="G199" s="61">
        <f>'Verification Form'!M102</f>
        <v>0</v>
      </c>
      <c r="H199" s="61">
        <f>'Verification Form'!N102</f>
        <v>0</v>
      </c>
      <c r="I199" s="61">
        <f>'Verification Form'!O102</f>
        <v>0</v>
      </c>
      <c r="J199" s="61">
        <f>'Verification Form'!P102</f>
        <v>0</v>
      </c>
      <c r="K199" s="62">
        <f>'Verification Form'!Q102</f>
        <v>0</v>
      </c>
      <c r="L199" s="61">
        <f>'Verification Form'!R102</f>
        <v>0</v>
      </c>
      <c r="M199" s="61">
        <f>'Verification Form'!S102</f>
        <v>0</v>
      </c>
      <c r="N199" s="63">
        <f>'Verification Form'!T102</f>
        <v>0</v>
      </c>
      <c r="O199" s="64">
        <f>'Verification Form'!U102</f>
        <v>0</v>
      </c>
      <c r="P199" s="65">
        <f>'Verification Form'!V102</f>
        <v>0</v>
      </c>
      <c r="Q199" s="65">
        <f>'Verification Form'!W102</f>
        <v>0</v>
      </c>
      <c r="R199" s="66">
        <f>'Verification Form'!X102</f>
        <v>0</v>
      </c>
      <c r="S199" s="66">
        <f>'Verification Form'!Y102</f>
        <v>0</v>
      </c>
      <c r="T199" s="66">
        <f>'Verification Form'!Z102</f>
        <v>0</v>
      </c>
      <c r="U199" s="67">
        <f>'Verification Form'!AA102</f>
        <v>0</v>
      </c>
      <c r="V199" s="68">
        <f>'Verification Form'!AB102</f>
        <v>0</v>
      </c>
      <c r="W199" s="69">
        <f>'Verification Form'!AC102</f>
        <v>0</v>
      </c>
      <c r="X199" s="69">
        <f>'Verification Form'!AD102</f>
        <v>0</v>
      </c>
      <c r="Y199" s="69">
        <f>'Verification Form'!AE102</f>
        <v>0</v>
      </c>
      <c r="Z199" s="69">
        <f>'Verification Form'!AF102</f>
        <v>0</v>
      </c>
      <c r="AA199" s="69">
        <f>'Verification Form'!AG102</f>
        <v>0</v>
      </c>
      <c r="AB199" s="69">
        <f>'Verification Form'!AH102</f>
        <v>0</v>
      </c>
      <c r="AC199" s="69">
        <f>'Verification Form'!AI102</f>
        <v>0</v>
      </c>
      <c r="AD199" s="69">
        <f>'Verification Form'!AJ102</f>
        <v>0</v>
      </c>
      <c r="AE199" s="69">
        <f>'Verification Form'!AK102</f>
        <v>0</v>
      </c>
    </row>
    <row r="200" spans="1:31">
      <c r="A200" s="58">
        <f>'Verification Form'!G103</f>
        <v>0</v>
      </c>
      <c r="B200" s="58">
        <f>'Verification Form'!H103</f>
        <v>0</v>
      </c>
      <c r="C200" s="59">
        <f>'Verification Form'!I103</f>
        <v>0</v>
      </c>
      <c r="D200" s="59">
        <f>'Verification Form'!J103</f>
        <v>0</v>
      </c>
      <c r="E200" s="60">
        <f>'Verification Form'!K103</f>
        <v>0</v>
      </c>
      <c r="F200" s="61">
        <f>'Verification Form'!L103</f>
        <v>0</v>
      </c>
      <c r="G200" s="61">
        <f>'Verification Form'!M103</f>
        <v>0</v>
      </c>
      <c r="H200" s="61">
        <f>'Verification Form'!N103</f>
        <v>0</v>
      </c>
      <c r="I200" s="61">
        <f>'Verification Form'!O103</f>
        <v>0</v>
      </c>
      <c r="J200" s="61">
        <f>'Verification Form'!P103</f>
        <v>0</v>
      </c>
      <c r="K200" s="62">
        <f>'Verification Form'!Q103</f>
        <v>0</v>
      </c>
      <c r="L200" s="61">
        <f>'Verification Form'!R103</f>
        <v>0</v>
      </c>
      <c r="M200" s="61">
        <f>'Verification Form'!S103</f>
        <v>0</v>
      </c>
      <c r="N200" s="63">
        <f>'Verification Form'!T103</f>
        <v>0</v>
      </c>
      <c r="O200" s="64">
        <f>'Verification Form'!U103</f>
        <v>0</v>
      </c>
      <c r="P200" s="65">
        <f>'Verification Form'!V103</f>
        <v>0</v>
      </c>
      <c r="Q200" s="65">
        <f>'Verification Form'!W103</f>
        <v>0</v>
      </c>
      <c r="R200" s="66">
        <f>'Verification Form'!X103</f>
        <v>0</v>
      </c>
      <c r="S200" s="66">
        <f>'Verification Form'!Y103</f>
        <v>0</v>
      </c>
      <c r="T200" s="66">
        <f>'Verification Form'!Z103</f>
        <v>0</v>
      </c>
      <c r="U200" s="67">
        <f>'Verification Form'!AA103</f>
        <v>0</v>
      </c>
      <c r="V200" s="68">
        <f>'Verification Form'!AB103</f>
        <v>0</v>
      </c>
      <c r="W200" s="69">
        <f>'Verification Form'!AC103</f>
        <v>0</v>
      </c>
      <c r="X200" s="69">
        <f>'Verification Form'!AD103</f>
        <v>0</v>
      </c>
      <c r="Y200" s="69">
        <f>'Verification Form'!AE103</f>
        <v>0</v>
      </c>
      <c r="Z200" s="69">
        <f>'Verification Form'!AF103</f>
        <v>0</v>
      </c>
      <c r="AA200" s="69">
        <f>'Verification Form'!AG103</f>
        <v>0</v>
      </c>
      <c r="AB200" s="69">
        <f>'Verification Form'!AH103</f>
        <v>0</v>
      </c>
      <c r="AC200" s="69">
        <f>'Verification Form'!AI103</f>
        <v>0</v>
      </c>
      <c r="AD200" s="69">
        <f>'Verification Form'!AJ103</f>
        <v>0</v>
      </c>
      <c r="AE200" s="69">
        <f>'Verification Form'!AK103</f>
        <v>0</v>
      </c>
    </row>
  </sheetData>
  <sheetProtection algorithmName="SHA-512" hashValue="6RGDLLFzzzkIvbpUN49hbRY7oNgL/s944eEmpPMk1vJKqpUPo1u2zCGpXxprTkQZl1eM3MNrd2grBDwEpYWOhw==" saltValue="95xrpen+uBks6V3/LEUilQ==" spinCount="100000" sheet="1" objects="1" scenarios="1" selectLockedCells="1"/>
  <conditionalFormatting sqref="A2:AE200">
    <cfRule type="expression" dxfId="0" priority="5">
      <formula>$W2="ineligible"</formula>
    </cfRule>
  </conditionalFormatting>
  <pageMargins left="0.7" right="0.7" top="0.75" bottom="0.75" header="0.3" footer="0.3"/>
  <ignoredErrors>
    <ignoredError xmlns:x16r3="http://schemas.microsoft.com/office/spreadsheetml/2018/08/main" sqref="C2:E6" x16r3:misleadingFormat="1"/>
    <ignoredError sqref="P2 U2:V2" evalError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9D4B6F-8743-4CDA-A399-3677A725A4E2}">
  <sheetPr codeName="Sheet4">
    <tabColor rgb="FFFFFF00"/>
  </sheetPr>
  <dimension ref="A1:F116"/>
  <sheetViews>
    <sheetView topLeftCell="G1" workbookViewId="0">
      <selection activeCell="G1" sqref="A1:XFD1048576"/>
    </sheetView>
  </sheetViews>
  <sheetFormatPr defaultColWidth="9.140625" defaultRowHeight="15"/>
  <cols>
    <col min="1" max="1" width="0" style="47" hidden="1" customWidth="1"/>
    <col min="2" max="2" width="10.42578125" style="48" hidden="1" customWidth="1"/>
    <col min="3" max="3" width="14" style="48" hidden="1" customWidth="1"/>
    <col min="4" max="4" width="33.42578125" style="48" hidden="1" customWidth="1"/>
    <col min="5" max="5" width="17" style="49" hidden="1" customWidth="1"/>
    <col min="6" max="6" width="0" style="48" hidden="1" customWidth="1"/>
    <col min="7" max="16384" width="9.140625" style="48"/>
  </cols>
  <sheetData>
    <row r="1" spans="1:6" s="45" customFormat="1" ht="27" customHeight="1">
      <c r="A1" s="44" t="s">
        <v>24</v>
      </c>
      <c r="B1" s="45" t="s">
        <v>25</v>
      </c>
      <c r="C1" s="45" t="s">
        <v>26</v>
      </c>
      <c r="D1" s="45" t="s">
        <v>27</v>
      </c>
      <c r="E1" s="46" t="s">
        <v>28</v>
      </c>
      <c r="F1" s="45" t="s">
        <v>29</v>
      </c>
    </row>
    <row r="2" spans="1:6">
      <c r="A2" s="47">
        <v>1</v>
      </c>
      <c r="B2" s="48" t="s">
        <v>30</v>
      </c>
      <c r="C2" s="48" t="s">
        <v>31</v>
      </c>
      <c r="D2" s="48" t="s">
        <v>32</v>
      </c>
      <c r="E2" s="49">
        <v>0.63700000000000001</v>
      </c>
      <c r="F2" s="47">
        <v>5</v>
      </c>
    </row>
    <row r="3" spans="1:6">
      <c r="A3" s="47">
        <v>2</v>
      </c>
      <c r="B3" s="48" t="s">
        <v>33</v>
      </c>
      <c r="C3" s="48" t="s">
        <v>31</v>
      </c>
      <c r="D3" s="48" t="s">
        <v>34</v>
      </c>
      <c r="E3" s="49">
        <v>0.88400000000000001</v>
      </c>
      <c r="F3" s="47">
        <v>3</v>
      </c>
    </row>
    <row r="4" spans="1:6">
      <c r="A4" s="47">
        <v>3</v>
      </c>
      <c r="B4" s="48" t="s">
        <v>35</v>
      </c>
      <c r="C4" s="48" t="s">
        <v>31</v>
      </c>
      <c r="D4" s="48" t="s">
        <v>36</v>
      </c>
      <c r="E4" s="49">
        <v>0.95399999999999996</v>
      </c>
      <c r="F4" s="47">
        <v>2</v>
      </c>
    </row>
    <row r="5" spans="1:6">
      <c r="A5" s="47">
        <v>4</v>
      </c>
      <c r="B5" s="48" t="s">
        <v>37</v>
      </c>
      <c r="C5" s="48" t="s">
        <v>38</v>
      </c>
      <c r="D5" s="48" t="s">
        <v>39</v>
      </c>
      <c r="E5" s="49">
        <v>0.76300000000000001</v>
      </c>
      <c r="F5" s="47">
        <v>4</v>
      </c>
    </row>
    <row r="6" spans="1:6">
      <c r="A6" s="47">
        <v>5</v>
      </c>
      <c r="B6" s="48" t="s">
        <v>40</v>
      </c>
      <c r="C6" s="48" t="s">
        <v>41</v>
      </c>
      <c r="D6" s="48" t="s">
        <v>39</v>
      </c>
      <c r="E6" s="49">
        <v>0.75900000000000001</v>
      </c>
      <c r="F6" s="47">
        <v>4</v>
      </c>
    </row>
    <row r="7" spans="1:6">
      <c r="A7" s="47">
        <v>6</v>
      </c>
      <c r="B7" s="48" t="s">
        <v>42</v>
      </c>
      <c r="C7" s="48" t="s">
        <v>41</v>
      </c>
      <c r="D7" s="48" t="s">
        <v>39</v>
      </c>
      <c r="E7" s="49">
        <v>0.75900000000000001</v>
      </c>
      <c r="F7" s="47">
        <v>4</v>
      </c>
    </row>
    <row r="8" spans="1:6">
      <c r="A8" s="47">
        <v>7</v>
      </c>
      <c r="B8" s="48" t="s">
        <v>43</v>
      </c>
      <c r="C8" s="48" t="s">
        <v>38</v>
      </c>
      <c r="D8" s="48" t="s">
        <v>34</v>
      </c>
      <c r="E8" s="49">
        <v>0.82</v>
      </c>
      <c r="F8" s="47">
        <v>3</v>
      </c>
    </row>
    <row r="9" spans="1:6">
      <c r="A9" s="47">
        <v>8</v>
      </c>
      <c r="B9" s="48" t="s">
        <v>44</v>
      </c>
      <c r="C9" s="48" t="s">
        <v>38</v>
      </c>
      <c r="D9" s="48" t="s">
        <v>39</v>
      </c>
      <c r="E9" s="49">
        <v>0.75700000000000001</v>
      </c>
      <c r="F9" s="47">
        <v>4</v>
      </c>
    </row>
    <row r="10" spans="1:6">
      <c r="A10" s="47">
        <v>9</v>
      </c>
      <c r="B10" s="48" t="s">
        <v>45</v>
      </c>
      <c r="C10" s="48" t="s">
        <v>46</v>
      </c>
      <c r="D10" s="48" t="s">
        <v>39</v>
      </c>
      <c r="E10" s="49">
        <v>0.79</v>
      </c>
      <c r="F10" s="47">
        <v>4</v>
      </c>
    </row>
    <row r="11" spans="1:6">
      <c r="A11" s="47">
        <v>10</v>
      </c>
      <c r="B11" s="48" t="s">
        <v>47</v>
      </c>
      <c r="C11" s="48" t="s">
        <v>38</v>
      </c>
      <c r="D11" s="48" t="s">
        <v>36</v>
      </c>
      <c r="E11" s="49">
        <v>0.95799999999999996</v>
      </c>
      <c r="F11" s="47">
        <v>2</v>
      </c>
    </row>
    <row r="12" spans="1:6">
      <c r="A12" s="47">
        <v>11</v>
      </c>
      <c r="B12" s="48" t="s">
        <v>48</v>
      </c>
      <c r="C12" s="48" t="s">
        <v>31</v>
      </c>
      <c r="D12" s="48" t="s">
        <v>34</v>
      </c>
      <c r="E12" s="49">
        <v>0.82</v>
      </c>
      <c r="F12" s="47">
        <v>3</v>
      </c>
    </row>
    <row r="13" spans="1:6">
      <c r="A13" s="47">
        <v>12</v>
      </c>
      <c r="B13" s="48" t="s">
        <v>4</v>
      </c>
      <c r="C13" s="48" t="s">
        <v>46</v>
      </c>
      <c r="D13" s="48" t="s">
        <v>39</v>
      </c>
      <c r="E13" s="49">
        <v>0.752</v>
      </c>
      <c r="F13" s="47">
        <v>4</v>
      </c>
    </row>
    <row r="14" spans="1:6">
      <c r="A14" s="47">
        <v>13</v>
      </c>
      <c r="B14" s="48" t="s">
        <v>49</v>
      </c>
      <c r="C14" s="48" t="s">
        <v>31</v>
      </c>
      <c r="D14" s="48" t="s">
        <v>39</v>
      </c>
      <c r="E14" s="49">
        <v>0.78700000000000003</v>
      </c>
      <c r="F14" s="47">
        <v>4</v>
      </c>
    </row>
    <row r="15" spans="1:6">
      <c r="A15" s="47">
        <v>14</v>
      </c>
      <c r="B15" s="48" t="s">
        <v>50</v>
      </c>
      <c r="C15" s="48" t="s">
        <v>38</v>
      </c>
      <c r="D15" s="48" t="s">
        <v>39</v>
      </c>
      <c r="E15" s="49">
        <v>0.79</v>
      </c>
      <c r="F15" s="47">
        <v>4</v>
      </c>
    </row>
    <row r="16" spans="1:6">
      <c r="A16" s="47">
        <v>15</v>
      </c>
      <c r="B16" s="48" t="s">
        <v>51</v>
      </c>
      <c r="C16" s="48" t="s">
        <v>38</v>
      </c>
      <c r="D16" s="48" t="s">
        <v>34</v>
      </c>
      <c r="E16" s="49">
        <v>0.86399999999999999</v>
      </c>
      <c r="F16" s="47">
        <v>3</v>
      </c>
    </row>
    <row r="17" spans="1:6">
      <c r="A17" s="47">
        <v>16</v>
      </c>
      <c r="B17" s="48" t="s">
        <v>52</v>
      </c>
      <c r="C17" s="48" t="s">
        <v>46</v>
      </c>
      <c r="D17" s="48" t="s">
        <v>34</v>
      </c>
      <c r="E17" s="49">
        <v>0.85799999999999998</v>
      </c>
      <c r="F17" s="47">
        <v>3</v>
      </c>
    </row>
    <row r="18" spans="1:6">
      <c r="A18" s="47">
        <v>17</v>
      </c>
      <c r="B18" s="48" t="s">
        <v>53</v>
      </c>
      <c r="C18" s="48" t="s">
        <v>38</v>
      </c>
      <c r="D18" s="48" t="s">
        <v>54</v>
      </c>
      <c r="E18" s="49">
        <v>1.0169999999999999</v>
      </c>
      <c r="F18" s="47">
        <v>1</v>
      </c>
    </row>
    <row r="19" spans="1:6">
      <c r="A19" s="47">
        <v>18</v>
      </c>
      <c r="B19" s="48" t="s">
        <v>55</v>
      </c>
      <c r="C19" s="48" t="s">
        <v>46</v>
      </c>
      <c r="D19" s="48" t="s">
        <v>34</v>
      </c>
      <c r="E19" s="49">
        <v>0.80200000000000005</v>
      </c>
      <c r="F19" s="47">
        <v>3</v>
      </c>
    </row>
    <row r="20" spans="1:6">
      <c r="A20" s="47">
        <v>19</v>
      </c>
      <c r="B20" s="48" t="s">
        <v>56</v>
      </c>
      <c r="C20" s="48" t="s">
        <v>57</v>
      </c>
      <c r="D20" s="48" t="s">
        <v>36</v>
      </c>
      <c r="E20" s="49">
        <v>0.96399999999999997</v>
      </c>
      <c r="F20" s="47">
        <v>2</v>
      </c>
    </row>
    <row r="21" spans="1:6">
      <c r="A21" s="47">
        <v>20</v>
      </c>
      <c r="B21" s="48" t="s">
        <v>58</v>
      </c>
      <c r="C21" s="48" t="s">
        <v>38</v>
      </c>
      <c r="D21" s="48" t="s">
        <v>32</v>
      </c>
      <c r="E21" s="49">
        <v>0.63100000000000001</v>
      </c>
      <c r="F21" s="47">
        <v>5</v>
      </c>
    </row>
    <row r="22" spans="1:6">
      <c r="A22" s="47">
        <v>21</v>
      </c>
      <c r="B22" s="48" t="s">
        <v>59</v>
      </c>
      <c r="C22" s="48" t="s">
        <v>38</v>
      </c>
      <c r="D22" s="48" t="s">
        <v>34</v>
      </c>
      <c r="E22" s="49">
        <v>0.88400000000000001</v>
      </c>
      <c r="F22" s="47">
        <v>3</v>
      </c>
    </row>
    <row r="23" spans="1:6">
      <c r="A23" s="47">
        <v>22</v>
      </c>
      <c r="B23" s="48" t="s">
        <v>60</v>
      </c>
      <c r="C23" s="48" t="s">
        <v>41</v>
      </c>
      <c r="D23" s="48" t="s">
        <v>34</v>
      </c>
      <c r="E23" s="49">
        <v>0.85599999999999998</v>
      </c>
      <c r="F23" s="47">
        <v>3</v>
      </c>
    </row>
    <row r="24" spans="1:6">
      <c r="A24" s="47">
        <v>23</v>
      </c>
      <c r="B24" s="48" t="s">
        <v>61</v>
      </c>
      <c r="C24" s="48" t="s">
        <v>31</v>
      </c>
      <c r="D24" s="48" t="s">
        <v>39</v>
      </c>
      <c r="E24" s="49">
        <v>0.76500000000000001</v>
      </c>
      <c r="F24" s="47">
        <v>4</v>
      </c>
    </row>
    <row r="25" spans="1:6">
      <c r="A25" s="47">
        <v>24</v>
      </c>
      <c r="B25" s="48" t="s">
        <v>62</v>
      </c>
      <c r="C25" s="48" t="s">
        <v>57</v>
      </c>
      <c r="D25" s="48" t="s">
        <v>36</v>
      </c>
      <c r="E25" s="49">
        <v>0.96399999999999997</v>
      </c>
      <c r="F25" s="47">
        <v>2</v>
      </c>
    </row>
    <row r="26" spans="1:6">
      <c r="A26" s="47">
        <v>25</v>
      </c>
      <c r="B26" s="48" t="s">
        <v>63</v>
      </c>
      <c r="C26" s="48" t="s">
        <v>31</v>
      </c>
      <c r="D26" s="48" t="s">
        <v>34</v>
      </c>
      <c r="E26" s="49">
        <v>0.83</v>
      </c>
      <c r="F26" s="47">
        <v>3</v>
      </c>
    </row>
    <row r="27" spans="1:6">
      <c r="A27" s="47">
        <v>26</v>
      </c>
      <c r="B27" s="48" t="s">
        <v>64</v>
      </c>
      <c r="C27" s="48" t="s">
        <v>38</v>
      </c>
      <c r="D27" s="48" t="s">
        <v>36</v>
      </c>
      <c r="E27" s="49">
        <v>0.97299999999999998</v>
      </c>
      <c r="F27" s="47">
        <v>2</v>
      </c>
    </row>
    <row r="28" spans="1:6">
      <c r="A28" s="47">
        <v>27</v>
      </c>
      <c r="B28" s="48" t="s">
        <v>65</v>
      </c>
      <c r="C28" s="48" t="s">
        <v>38</v>
      </c>
      <c r="D28" s="48" t="s">
        <v>34</v>
      </c>
      <c r="E28" s="49">
        <v>0.86599999999999999</v>
      </c>
      <c r="F28" s="47">
        <v>3</v>
      </c>
    </row>
    <row r="29" spans="1:6">
      <c r="A29" s="47">
        <v>28</v>
      </c>
      <c r="B29" s="48" t="s">
        <v>66</v>
      </c>
      <c r="C29" s="48" t="s">
        <v>38</v>
      </c>
      <c r="D29" s="48" t="s">
        <v>39</v>
      </c>
      <c r="E29" s="49">
        <v>0.75800000000000001</v>
      </c>
      <c r="F29" s="47">
        <v>4</v>
      </c>
    </row>
    <row r="30" spans="1:6">
      <c r="A30" s="47">
        <v>29</v>
      </c>
      <c r="B30" s="48" t="s">
        <v>67</v>
      </c>
      <c r="C30" s="48" t="s">
        <v>41</v>
      </c>
      <c r="D30" s="48" t="s">
        <v>39</v>
      </c>
      <c r="E30" s="49">
        <v>0.73099999999999998</v>
      </c>
      <c r="F30" s="47">
        <v>4</v>
      </c>
    </row>
    <row r="31" spans="1:6">
      <c r="A31" s="47">
        <v>30</v>
      </c>
      <c r="B31" s="48" t="s">
        <v>68</v>
      </c>
      <c r="C31" s="48" t="s">
        <v>41</v>
      </c>
      <c r="D31" s="48" t="s">
        <v>32</v>
      </c>
      <c r="E31" s="49">
        <v>0.68200000000000005</v>
      </c>
      <c r="F31" s="47">
        <v>5</v>
      </c>
    </row>
    <row r="32" spans="1:6">
      <c r="A32" s="47">
        <v>31</v>
      </c>
      <c r="B32" s="48" t="s">
        <v>69</v>
      </c>
      <c r="C32" s="48" t="s">
        <v>31</v>
      </c>
      <c r="D32" s="48" t="s">
        <v>32</v>
      </c>
      <c r="E32" s="49">
        <v>0.63900000000000001</v>
      </c>
      <c r="F32" s="47">
        <v>5</v>
      </c>
    </row>
    <row r="33" spans="1:6">
      <c r="A33" s="47">
        <v>32</v>
      </c>
      <c r="B33" s="48" t="s">
        <v>70</v>
      </c>
      <c r="C33" s="48" t="s">
        <v>31</v>
      </c>
      <c r="D33" s="48" t="s">
        <v>32</v>
      </c>
      <c r="E33" s="49">
        <v>0.64300000000000002</v>
      </c>
      <c r="F33" s="47">
        <v>5</v>
      </c>
    </row>
    <row r="34" spans="1:6">
      <c r="A34" s="47">
        <v>33</v>
      </c>
      <c r="B34" s="48" t="s">
        <v>71</v>
      </c>
      <c r="C34" s="48" t="s">
        <v>38</v>
      </c>
      <c r="D34" s="48" t="s">
        <v>39</v>
      </c>
      <c r="E34" s="49">
        <v>0.71099999999999997</v>
      </c>
      <c r="F34" s="47">
        <v>4</v>
      </c>
    </row>
    <row r="35" spans="1:6">
      <c r="A35" s="47">
        <v>34</v>
      </c>
      <c r="B35" s="48" t="s">
        <v>72</v>
      </c>
      <c r="C35" s="48" t="s">
        <v>46</v>
      </c>
      <c r="D35" s="48" t="s">
        <v>32</v>
      </c>
      <c r="E35" s="49">
        <v>0.63600000000000001</v>
      </c>
      <c r="F35" s="47">
        <v>5</v>
      </c>
    </row>
    <row r="36" spans="1:6">
      <c r="A36" s="47">
        <v>35</v>
      </c>
      <c r="B36" s="48" t="s">
        <v>73</v>
      </c>
      <c r="C36" s="48" t="s">
        <v>46</v>
      </c>
      <c r="D36" s="48" t="s">
        <v>39</v>
      </c>
      <c r="E36" s="49">
        <v>0.76</v>
      </c>
      <c r="F36" s="47">
        <v>4</v>
      </c>
    </row>
    <row r="37" spans="1:6">
      <c r="A37" s="47">
        <v>36</v>
      </c>
      <c r="B37" s="48" t="s">
        <v>74</v>
      </c>
      <c r="C37" s="48" t="s">
        <v>75</v>
      </c>
      <c r="D37" s="48" t="s">
        <v>36</v>
      </c>
      <c r="E37" s="49">
        <v>0.93300000000000005</v>
      </c>
      <c r="F37" s="47">
        <v>2</v>
      </c>
    </row>
    <row r="38" spans="1:6">
      <c r="A38" s="47">
        <v>37</v>
      </c>
      <c r="B38" s="48" t="s">
        <v>76</v>
      </c>
      <c r="C38" s="48" t="s">
        <v>38</v>
      </c>
      <c r="D38" s="48" t="s">
        <v>34</v>
      </c>
      <c r="E38" s="49">
        <v>0.81100000000000005</v>
      </c>
      <c r="F38" s="47">
        <v>3</v>
      </c>
    </row>
    <row r="39" spans="1:6">
      <c r="A39" s="47">
        <v>38</v>
      </c>
      <c r="B39" s="48" t="s">
        <v>77</v>
      </c>
      <c r="C39" s="48" t="s">
        <v>31</v>
      </c>
      <c r="D39" s="48" t="s">
        <v>34</v>
      </c>
      <c r="E39" s="49">
        <v>0.84799999999999998</v>
      </c>
      <c r="F39" s="47">
        <v>3</v>
      </c>
    </row>
    <row r="40" spans="1:6">
      <c r="A40" s="47">
        <v>39</v>
      </c>
      <c r="B40" s="48" t="s">
        <v>78</v>
      </c>
      <c r="C40" s="48" t="s">
        <v>41</v>
      </c>
      <c r="D40" s="48" t="s">
        <v>36</v>
      </c>
      <c r="E40" s="49">
        <v>0.89800000000000002</v>
      </c>
      <c r="F40" s="47">
        <v>2</v>
      </c>
    </row>
    <row r="41" spans="1:6">
      <c r="A41" s="47">
        <v>40</v>
      </c>
      <c r="B41" s="48" t="s">
        <v>79</v>
      </c>
      <c r="C41" s="48" t="s">
        <v>31</v>
      </c>
      <c r="D41" s="48" t="s">
        <v>39</v>
      </c>
      <c r="E41" s="49">
        <v>0.70199999999999996</v>
      </c>
      <c r="F41" s="47">
        <v>4</v>
      </c>
    </row>
    <row r="42" spans="1:6">
      <c r="A42" s="47">
        <v>41</v>
      </c>
      <c r="B42" s="48" t="s">
        <v>80</v>
      </c>
      <c r="C42" s="48" t="s">
        <v>31</v>
      </c>
      <c r="D42" s="48" t="s">
        <v>39</v>
      </c>
      <c r="E42" s="49">
        <v>0.751</v>
      </c>
      <c r="F42" s="47">
        <v>4</v>
      </c>
    </row>
    <row r="43" spans="1:6">
      <c r="A43" s="47">
        <v>42</v>
      </c>
      <c r="B43" s="48" t="s">
        <v>81</v>
      </c>
      <c r="C43" s="48" t="s">
        <v>38</v>
      </c>
      <c r="D43" s="48" t="s">
        <v>34</v>
      </c>
      <c r="E43" s="49">
        <v>0.84599999999999997</v>
      </c>
      <c r="F43" s="47">
        <v>3</v>
      </c>
    </row>
    <row r="44" spans="1:6">
      <c r="A44" s="47">
        <v>43</v>
      </c>
      <c r="B44" s="48" t="s">
        <v>82</v>
      </c>
      <c r="C44" s="48" t="s">
        <v>38</v>
      </c>
      <c r="D44" s="48" t="s">
        <v>32</v>
      </c>
      <c r="E44" s="49">
        <v>0.67600000000000005</v>
      </c>
      <c r="F44" s="47">
        <v>5</v>
      </c>
    </row>
    <row r="45" spans="1:6">
      <c r="A45" s="47">
        <v>44</v>
      </c>
      <c r="B45" s="48" t="s">
        <v>83</v>
      </c>
      <c r="C45" s="48" t="s">
        <v>31</v>
      </c>
      <c r="D45" s="48" t="s">
        <v>54</v>
      </c>
      <c r="E45" s="49">
        <v>1.042</v>
      </c>
      <c r="F45" s="47">
        <v>1</v>
      </c>
    </row>
    <row r="46" spans="1:6">
      <c r="A46" s="47">
        <v>45</v>
      </c>
      <c r="B46" s="48" t="s">
        <v>84</v>
      </c>
      <c r="C46" s="48" t="s">
        <v>38</v>
      </c>
      <c r="D46" s="48" t="s">
        <v>34</v>
      </c>
      <c r="E46" s="49">
        <v>0.82699999999999996</v>
      </c>
      <c r="F46" s="47">
        <v>3</v>
      </c>
    </row>
    <row r="47" spans="1:6">
      <c r="A47" s="47">
        <v>46</v>
      </c>
      <c r="B47" s="48" t="s">
        <v>85</v>
      </c>
      <c r="C47" s="48" t="s">
        <v>46</v>
      </c>
      <c r="D47" s="48" t="s">
        <v>39</v>
      </c>
      <c r="E47" s="49">
        <v>0.70199999999999996</v>
      </c>
      <c r="F47" s="47">
        <v>4</v>
      </c>
    </row>
    <row r="48" spans="1:6">
      <c r="A48" s="47">
        <v>47</v>
      </c>
      <c r="B48" s="48" t="s">
        <v>86</v>
      </c>
      <c r="C48" s="48" t="s">
        <v>46</v>
      </c>
      <c r="D48" s="48" t="s">
        <v>39</v>
      </c>
      <c r="E48" s="49">
        <v>0.72099999999999997</v>
      </c>
      <c r="F48" s="47">
        <v>4</v>
      </c>
    </row>
    <row r="49" spans="1:6">
      <c r="A49" s="47">
        <v>48</v>
      </c>
      <c r="B49" s="48" t="s">
        <v>87</v>
      </c>
      <c r="C49" s="48" t="s">
        <v>57</v>
      </c>
      <c r="D49" s="48" t="s">
        <v>36</v>
      </c>
      <c r="E49" s="49">
        <v>0.91900000000000004</v>
      </c>
      <c r="F49" s="47">
        <v>2</v>
      </c>
    </row>
    <row r="50" spans="1:6">
      <c r="A50" s="47">
        <v>49</v>
      </c>
      <c r="B50" s="48" t="s">
        <v>88</v>
      </c>
      <c r="C50" s="48" t="s">
        <v>41</v>
      </c>
      <c r="D50" s="48" t="s">
        <v>39</v>
      </c>
      <c r="E50" s="49">
        <v>0.76100000000000001</v>
      </c>
      <c r="F50" s="47">
        <v>4</v>
      </c>
    </row>
    <row r="51" spans="1:6">
      <c r="A51" s="47">
        <v>50</v>
      </c>
      <c r="B51" s="48" t="s">
        <v>89</v>
      </c>
      <c r="C51" s="48" t="s">
        <v>75</v>
      </c>
      <c r="D51" s="48" t="s">
        <v>34</v>
      </c>
      <c r="E51" s="49">
        <v>0.88500000000000001</v>
      </c>
      <c r="F51" s="47">
        <v>3</v>
      </c>
    </row>
    <row r="52" spans="1:6">
      <c r="A52" s="47">
        <v>51</v>
      </c>
      <c r="B52" s="48" t="s">
        <v>90</v>
      </c>
      <c r="C52" s="48" t="s">
        <v>38</v>
      </c>
      <c r="D52" s="48" t="s">
        <v>39</v>
      </c>
      <c r="E52" s="49">
        <v>0.746</v>
      </c>
      <c r="F52" s="47">
        <v>4</v>
      </c>
    </row>
    <row r="53" spans="1:6">
      <c r="A53" s="47">
        <v>52</v>
      </c>
      <c r="B53" s="48" t="s">
        <v>91</v>
      </c>
      <c r="C53" s="48" t="s">
        <v>31</v>
      </c>
      <c r="D53" s="48" t="s">
        <v>39</v>
      </c>
      <c r="E53" s="49">
        <v>0.748</v>
      </c>
      <c r="F53" s="47">
        <v>4</v>
      </c>
    </row>
    <row r="54" spans="1:6">
      <c r="A54" s="47">
        <v>53</v>
      </c>
      <c r="B54" s="48" t="s">
        <v>92</v>
      </c>
      <c r="C54" s="48" t="s">
        <v>38</v>
      </c>
      <c r="D54" s="48" t="s">
        <v>39</v>
      </c>
      <c r="E54" s="49">
        <v>0.755</v>
      </c>
      <c r="F54" s="47">
        <v>4</v>
      </c>
    </row>
    <row r="55" spans="1:6">
      <c r="A55" s="47">
        <v>54</v>
      </c>
      <c r="B55" s="48" t="s">
        <v>93</v>
      </c>
      <c r="C55" s="48" t="s">
        <v>38</v>
      </c>
      <c r="D55" s="48" t="s">
        <v>34</v>
      </c>
      <c r="E55" s="49">
        <v>0.86699999999999999</v>
      </c>
      <c r="F55" s="47">
        <v>3</v>
      </c>
    </row>
    <row r="56" spans="1:6">
      <c r="A56" s="47">
        <v>55</v>
      </c>
      <c r="B56" s="48" t="s">
        <v>94</v>
      </c>
      <c r="C56" s="48" t="s">
        <v>41</v>
      </c>
      <c r="D56" s="48" t="s">
        <v>39</v>
      </c>
      <c r="E56" s="49">
        <v>0.69799999999999995</v>
      </c>
      <c r="F56" s="47">
        <v>4</v>
      </c>
    </row>
    <row r="57" spans="1:6">
      <c r="A57" s="47">
        <v>56</v>
      </c>
      <c r="B57" s="48" t="s">
        <v>95</v>
      </c>
      <c r="C57" s="48" t="s">
        <v>31</v>
      </c>
      <c r="D57" s="48" t="s">
        <v>39</v>
      </c>
      <c r="E57" s="49">
        <v>0.71599999999999997</v>
      </c>
      <c r="F57" s="47">
        <v>4</v>
      </c>
    </row>
    <row r="58" spans="1:6">
      <c r="A58" s="47">
        <v>57</v>
      </c>
      <c r="B58" s="48" t="s">
        <v>96</v>
      </c>
      <c r="C58" s="48" t="s">
        <v>31</v>
      </c>
      <c r="D58" s="48" t="s">
        <v>34</v>
      </c>
      <c r="E58" s="49">
        <v>0.86099999999999999</v>
      </c>
      <c r="F58" s="47">
        <v>3</v>
      </c>
    </row>
    <row r="59" spans="1:6">
      <c r="A59" s="47">
        <v>58</v>
      </c>
      <c r="B59" s="48" t="s">
        <v>97</v>
      </c>
      <c r="C59" s="48" t="s">
        <v>31</v>
      </c>
      <c r="D59" s="48" t="s">
        <v>39</v>
      </c>
      <c r="E59" s="49">
        <v>0.78200000000000003</v>
      </c>
      <c r="F59" s="47">
        <v>4</v>
      </c>
    </row>
    <row r="60" spans="1:6">
      <c r="A60" s="47">
        <v>59</v>
      </c>
      <c r="B60" s="48" t="s">
        <v>98</v>
      </c>
      <c r="C60" s="48" t="s">
        <v>31</v>
      </c>
      <c r="D60" s="48" t="s">
        <v>34</v>
      </c>
      <c r="E60" s="49">
        <v>0.82499999999999996</v>
      </c>
      <c r="F60" s="47">
        <v>3</v>
      </c>
    </row>
    <row r="61" spans="1:6">
      <c r="A61" s="47">
        <v>60</v>
      </c>
      <c r="B61" s="48" t="s">
        <v>99</v>
      </c>
      <c r="C61" s="48" t="s">
        <v>31</v>
      </c>
      <c r="D61" s="48" t="s">
        <v>34</v>
      </c>
      <c r="E61" s="49">
        <v>0.871</v>
      </c>
      <c r="F61" s="47">
        <v>3</v>
      </c>
    </row>
    <row r="62" spans="1:6">
      <c r="A62" s="47">
        <v>61</v>
      </c>
      <c r="B62" s="48" t="s">
        <v>100</v>
      </c>
      <c r="C62" s="48" t="s">
        <v>46</v>
      </c>
      <c r="D62" s="48" t="s">
        <v>39</v>
      </c>
      <c r="E62" s="49">
        <v>0.70799999999999996</v>
      </c>
      <c r="F62" s="47">
        <v>4</v>
      </c>
    </row>
    <row r="63" spans="1:6">
      <c r="A63" s="47">
        <v>62</v>
      </c>
      <c r="B63" s="48" t="s">
        <v>101</v>
      </c>
      <c r="C63" s="48" t="s">
        <v>38</v>
      </c>
      <c r="D63" s="48" t="s">
        <v>39</v>
      </c>
      <c r="E63" s="49">
        <v>0.70799999999999996</v>
      </c>
      <c r="F63" s="47">
        <v>4</v>
      </c>
    </row>
    <row r="64" spans="1:6">
      <c r="A64" s="47">
        <v>63</v>
      </c>
      <c r="B64" s="48" t="s">
        <v>102</v>
      </c>
      <c r="C64" s="48" t="s">
        <v>31</v>
      </c>
      <c r="D64" s="48" t="s">
        <v>34</v>
      </c>
      <c r="E64" s="49">
        <v>0.84499999999999997</v>
      </c>
      <c r="F64" s="47">
        <v>3</v>
      </c>
    </row>
    <row r="65" spans="1:6">
      <c r="A65" s="47">
        <v>64</v>
      </c>
      <c r="B65" s="48" t="s">
        <v>103</v>
      </c>
      <c r="C65" s="48" t="s">
        <v>41</v>
      </c>
      <c r="D65" s="48" t="s">
        <v>32</v>
      </c>
      <c r="E65" s="49">
        <v>0.64700000000000002</v>
      </c>
      <c r="F65" s="47">
        <v>5</v>
      </c>
    </row>
    <row r="66" spans="1:6">
      <c r="A66" s="47">
        <v>65</v>
      </c>
      <c r="B66" s="48" t="s">
        <v>104</v>
      </c>
      <c r="C66" s="48" t="s">
        <v>31</v>
      </c>
      <c r="D66" s="48" t="s">
        <v>32</v>
      </c>
      <c r="E66" s="49">
        <v>0.64700000000000002</v>
      </c>
      <c r="F66" s="47">
        <v>5</v>
      </c>
    </row>
    <row r="67" spans="1:6">
      <c r="A67" s="47">
        <v>66</v>
      </c>
      <c r="B67" s="48" t="s">
        <v>105</v>
      </c>
      <c r="C67" s="48" t="s">
        <v>38</v>
      </c>
      <c r="D67" s="48" t="s">
        <v>39</v>
      </c>
      <c r="E67" s="49">
        <v>0.751</v>
      </c>
      <c r="F67" s="47">
        <v>4</v>
      </c>
    </row>
    <row r="68" spans="1:6">
      <c r="A68" s="47">
        <v>67</v>
      </c>
      <c r="B68" s="48" t="s">
        <v>106</v>
      </c>
      <c r="C68" s="48" t="s">
        <v>46</v>
      </c>
      <c r="D68" s="48" t="s">
        <v>39</v>
      </c>
      <c r="E68" s="49">
        <v>0.73499999999999999</v>
      </c>
      <c r="F68" s="47">
        <v>4</v>
      </c>
    </row>
    <row r="69" spans="1:6">
      <c r="A69" s="47">
        <v>68</v>
      </c>
      <c r="B69" s="48" t="s">
        <v>107</v>
      </c>
      <c r="C69" s="48" t="s">
        <v>38</v>
      </c>
      <c r="D69" s="48" t="s">
        <v>34</v>
      </c>
      <c r="E69" s="49">
        <v>0.82299999999999995</v>
      </c>
      <c r="F69" s="47">
        <v>3</v>
      </c>
    </row>
    <row r="70" spans="1:6">
      <c r="A70" s="47">
        <v>69</v>
      </c>
      <c r="B70" s="48" t="s">
        <v>108</v>
      </c>
      <c r="C70" s="48" t="s">
        <v>31</v>
      </c>
      <c r="D70" s="48" t="s">
        <v>34</v>
      </c>
      <c r="E70" s="49">
        <v>0.81899999999999995</v>
      </c>
      <c r="F70" s="47">
        <v>3</v>
      </c>
    </row>
    <row r="71" spans="1:6">
      <c r="A71" s="47">
        <v>70</v>
      </c>
      <c r="B71" s="48" t="s">
        <v>109</v>
      </c>
      <c r="C71" s="48" t="s">
        <v>31</v>
      </c>
      <c r="D71" s="48" t="s">
        <v>34</v>
      </c>
      <c r="E71" s="49">
        <v>0.85899999999999999</v>
      </c>
      <c r="F71" s="47">
        <v>3</v>
      </c>
    </row>
    <row r="72" spans="1:6">
      <c r="A72" s="47">
        <v>71</v>
      </c>
      <c r="B72" s="48" t="s">
        <v>110</v>
      </c>
      <c r="C72" s="48" t="s">
        <v>38</v>
      </c>
      <c r="D72" s="48" t="s">
        <v>34</v>
      </c>
      <c r="E72" s="49">
        <v>0.82299999999999995</v>
      </c>
      <c r="F72" s="47">
        <v>3</v>
      </c>
    </row>
    <row r="73" spans="1:6">
      <c r="A73" s="47">
        <v>72</v>
      </c>
      <c r="B73" s="48" t="s">
        <v>111</v>
      </c>
      <c r="C73" s="48" t="s">
        <v>46</v>
      </c>
      <c r="D73" s="48" t="s">
        <v>34</v>
      </c>
      <c r="E73" s="49">
        <v>0.88100000000000001</v>
      </c>
      <c r="F73" s="47">
        <v>3</v>
      </c>
    </row>
    <row r="74" spans="1:6">
      <c r="A74" s="47">
        <v>73</v>
      </c>
      <c r="B74" s="48" t="s">
        <v>112</v>
      </c>
      <c r="C74" s="48" t="s">
        <v>41</v>
      </c>
      <c r="D74" s="48" t="s">
        <v>34</v>
      </c>
      <c r="E74" s="49">
        <v>0.80800000000000005</v>
      </c>
      <c r="F74" s="47">
        <v>3</v>
      </c>
    </row>
    <row r="75" spans="1:6">
      <c r="A75" s="47">
        <v>74</v>
      </c>
      <c r="B75" s="48" t="s">
        <v>113</v>
      </c>
      <c r="C75" s="48" t="s">
        <v>31</v>
      </c>
      <c r="D75" s="48" t="s">
        <v>39</v>
      </c>
      <c r="E75" s="49">
        <v>0.71499999999999997</v>
      </c>
      <c r="F75" s="47">
        <v>4</v>
      </c>
    </row>
    <row r="76" spans="1:6">
      <c r="A76" s="47">
        <v>75</v>
      </c>
      <c r="B76" s="48" t="s">
        <v>114</v>
      </c>
      <c r="C76" s="48" t="s">
        <v>46</v>
      </c>
      <c r="D76" s="48" t="s">
        <v>39</v>
      </c>
      <c r="E76" s="49">
        <v>0.73699999999999999</v>
      </c>
      <c r="F76" s="47">
        <v>4</v>
      </c>
    </row>
    <row r="77" spans="1:6">
      <c r="A77" s="47">
        <v>76</v>
      </c>
      <c r="B77" s="48" t="s">
        <v>115</v>
      </c>
      <c r="C77" s="48" t="s">
        <v>38</v>
      </c>
      <c r="D77" s="48" t="s">
        <v>36</v>
      </c>
      <c r="E77" s="49">
        <v>0.91500000000000004</v>
      </c>
      <c r="F77" s="47">
        <v>2</v>
      </c>
    </row>
    <row r="78" spans="1:6">
      <c r="A78" s="47">
        <v>77</v>
      </c>
      <c r="B78" s="48" t="s">
        <v>116</v>
      </c>
      <c r="C78" s="48" t="s">
        <v>46</v>
      </c>
      <c r="D78" s="48" t="s">
        <v>32</v>
      </c>
      <c r="E78" s="49">
        <v>0.68300000000000005</v>
      </c>
      <c r="F78" s="47">
        <v>5</v>
      </c>
    </row>
    <row r="79" spans="1:6">
      <c r="A79" s="47">
        <v>78</v>
      </c>
      <c r="B79" s="48" t="s">
        <v>117</v>
      </c>
      <c r="C79" s="48" t="s">
        <v>46</v>
      </c>
      <c r="D79" s="48" t="s">
        <v>34</v>
      </c>
      <c r="E79" s="49">
        <v>0.80700000000000005</v>
      </c>
      <c r="F79" s="47">
        <v>3</v>
      </c>
    </row>
    <row r="80" spans="1:6">
      <c r="A80" s="47">
        <v>79</v>
      </c>
      <c r="B80" s="48" t="s">
        <v>118</v>
      </c>
      <c r="C80" s="48" t="s">
        <v>46</v>
      </c>
      <c r="D80" s="48" t="s">
        <v>34</v>
      </c>
      <c r="E80" s="49">
        <v>0.84799999999999998</v>
      </c>
      <c r="F80" s="47">
        <v>3</v>
      </c>
    </row>
    <row r="81" spans="1:6">
      <c r="A81" s="47">
        <v>80</v>
      </c>
      <c r="B81" s="48" t="s">
        <v>119</v>
      </c>
      <c r="C81" s="48" t="s">
        <v>38</v>
      </c>
      <c r="D81" s="48" t="s">
        <v>39</v>
      </c>
      <c r="E81" s="49">
        <v>0.76600000000000001</v>
      </c>
      <c r="F81" s="47">
        <v>4</v>
      </c>
    </row>
    <row r="82" spans="1:6">
      <c r="A82" s="47">
        <v>81</v>
      </c>
      <c r="B82" s="48" t="s">
        <v>120</v>
      </c>
      <c r="C82" s="48" t="s">
        <v>38</v>
      </c>
      <c r="D82" s="48" t="s">
        <v>39</v>
      </c>
      <c r="E82" s="49">
        <v>0.76</v>
      </c>
      <c r="F82" s="47">
        <v>4</v>
      </c>
    </row>
    <row r="83" spans="1:6">
      <c r="A83" s="47">
        <v>82</v>
      </c>
      <c r="B83" s="48" t="s">
        <v>121</v>
      </c>
      <c r="C83" s="48" t="s">
        <v>31</v>
      </c>
      <c r="D83" s="48" t="s">
        <v>39</v>
      </c>
      <c r="E83" s="49">
        <v>0.71599999999999997</v>
      </c>
      <c r="F83" s="47">
        <v>4</v>
      </c>
    </row>
    <row r="84" spans="1:6">
      <c r="A84" s="47">
        <v>83</v>
      </c>
      <c r="B84" s="48" t="s">
        <v>122</v>
      </c>
      <c r="C84" s="48" t="s">
        <v>57</v>
      </c>
      <c r="D84" s="48" t="s">
        <v>54</v>
      </c>
      <c r="E84" s="49">
        <v>1.1850000000000001</v>
      </c>
      <c r="F84" s="47">
        <v>1</v>
      </c>
    </row>
    <row r="85" spans="1:6">
      <c r="A85" s="47">
        <v>84</v>
      </c>
      <c r="B85" s="48" t="s">
        <v>123</v>
      </c>
      <c r="C85" s="48" t="s">
        <v>41</v>
      </c>
      <c r="D85" s="48" t="s">
        <v>39</v>
      </c>
      <c r="E85" s="49">
        <v>0.73</v>
      </c>
      <c r="F85" s="47">
        <v>4</v>
      </c>
    </row>
    <row r="86" spans="1:6">
      <c r="A86" s="47">
        <v>85</v>
      </c>
      <c r="B86" s="48" t="s">
        <v>124</v>
      </c>
      <c r="C86" s="48" t="s">
        <v>38</v>
      </c>
      <c r="D86" s="48" t="s">
        <v>39</v>
      </c>
      <c r="E86" s="49">
        <v>0.755</v>
      </c>
      <c r="F86" s="47">
        <v>4</v>
      </c>
    </row>
    <row r="87" spans="1:6">
      <c r="A87" s="47">
        <v>86</v>
      </c>
      <c r="B87" s="48" t="s">
        <v>125</v>
      </c>
      <c r="C87" s="48" t="s">
        <v>31</v>
      </c>
      <c r="D87" s="48" t="s">
        <v>39</v>
      </c>
      <c r="E87" s="49">
        <v>0.70399999999999996</v>
      </c>
      <c r="F87" s="47">
        <v>4</v>
      </c>
    </row>
    <row r="88" spans="1:6">
      <c r="A88" s="47">
        <v>87</v>
      </c>
      <c r="B88" s="48" t="s">
        <v>126</v>
      </c>
      <c r="C88" s="48" t="s">
        <v>31</v>
      </c>
      <c r="D88" s="48" t="s">
        <v>34</v>
      </c>
      <c r="E88" s="49">
        <v>0.81899999999999995</v>
      </c>
      <c r="F88" s="47">
        <v>3</v>
      </c>
    </row>
    <row r="89" spans="1:6">
      <c r="A89" s="47">
        <v>88</v>
      </c>
      <c r="B89" s="48" t="s">
        <v>127</v>
      </c>
      <c r="C89" s="48" t="s">
        <v>31</v>
      </c>
      <c r="D89" s="48" t="s">
        <v>34</v>
      </c>
      <c r="E89" s="49">
        <v>0.83299999999999996</v>
      </c>
      <c r="F89" s="47">
        <v>3</v>
      </c>
    </row>
    <row r="90" spans="1:6">
      <c r="A90" s="47">
        <v>89</v>
      </c>
      <c r="B90" s="48" t="s">
        <v>128</v>
      </c>
      <c r="C90" s="48" t="s">
        <v>57</v>
      </c>
      <c r="D90" s="48" t="s">
        <v>34</v>
      </c>
      <c r="E90" s="49">
        <v>0.82199999999999995</v>
      </c>
      <c r="F90" s="47">
        <v>3</v>
      </c>
    </row>
    <row r="91" spans="1:6">
      <c r="A91" s="47">
        <v>90</v>
      </c>
      <c r="B91" s="48" t="s">
        <v>129</v>
      </c>
      <c r="C91" s="48" t="s">
        <v>46</v>
      </c>
      <c r="D91" s="48" t="s">
        <v>39</v>
      </c>
      <c r="E91" s="49">
        <v>0.7</v>
      </c>
      <c r="F91" s="47">
        <v>4</v>
      </c>
    </row>
    <row r="92" spans="1:6">
      <c r="A92" s="47">
        <v>91</v>
      </c>
      <c r="B92" s="48" t="s">
        <v>130</v>
      </c>
      <c r="C92" s="48" t="s">
        <v>46</v>
      </c>
      <c r="D92" s="48" t="s">
        <v>39</v>
      </c>
      <c r="E92" s="49">
        <v>0.78700000000000003</v>
      </c>
      <c r="F92" s="47">
        <v>4</v>
      </c>
    </row>
    <row r="93" spans="1:6">
      <c r="A93" s="47">
        <v>92</v>
      </c>
      <c r="B93" s="48" t="s">
        <v>131</v>
      </c>
      <c r="C93" s="48" t="s">
        <v>38</v>
      </c>
      <c r="D93" s="48" t="s">
        <v>34</v>
      </c>
      <c r="E93" s="49">
        <v>0.79700000000000004</v>
      </c>
      <c r="F93" s="47">
        <v>3</v>
      </c>
    </row>
    <row r="94" spans="1:6">
      <c r="A94" s="47">
        <v>93</v>
      </c>
      <c r="B94" s="48" t="s">
        <v>132</v>
      </c>
      <c r="C94" s="48" t="s">
        <v>31</v>
      </c>
      <c r="D94" s="48" t="s">
        <v>32</v>
      </c>
      <c r="E94" s="49">
        <v>0.69299999999999995</v>
      </c>
      <c r="F94" s="47">
        <v>5</v>
      </c>
    </row>
    <row r="95" spans="1:6">
      <c r="A95" s="47">
        <v>94</v>
      </c>
      <c r="B95" s="48" t="s">
        <v>133</v>
      </c>
      <c r="C95" s="48" t="s">
        <v>31</v>
      </c>
      <c r="D95" s="48" t="s">
        <v>34</v>
      </c>
      <c r="E95" s="49">
        <v>0.81599999999999995</v>
      </c>
      <c r="F95" s="47">
        <v>3</v>
      </c>
    </row>
    <row r="96" spans="1:6">
      <c r="A96" s="47">
        <v>95</v>
      </c>
      <c r="B96" s="48" t="s">
        <v>134</v>
      </c>
      <c r="C96" s="48" t="s">
        <v>46</v>
      </c>
      <c r="D96" s="48" t="s">
        <v>34</v>
      </c>
      <c r="E96" s="49">
        <v>0.87</v>
      </c>
      <c r="F96" s="47">
        <v>3</v>
      </c>
    </row>
    <row r="97" spans="1:6">
      <c r="A97" s="47">
        <v>96</v>
      </c>
      <c r="B97" s="48" t="s">
        <v>135</v>
      </c>
      <c r="C97" s="48" t="s">
        <v>46</v>
      </c>
      <c r="D97" s="48" t="s">
        <v>32</v>
      </c>
      <c r="E97" s="49">
        <v>0.69399999999999995</v>
      </c>
      <c r="F97" s="47">
        <v>5</v>
      </c>
    </row>
    <row r="98" spans="1:6">
      <c r="A98" s="47">
        <v>97</v>
      </c>
      <c r="B98" s="48" t="s">
        <v>136</v>
      </c>
      <c r="C98" s="48" t="s">
        <v>31</v>
      </c>
      <c r="D98" s="48" t="s">
        <v>34</v>
      </c>
      <c r="E98" s="49">
        <v>0.84899999999999998</v>
      </c>
      <c r="F98" s="47">
        <v>3</v>
      </c>
    </row>
    <row r="99" spans="1:6">
      <c r="A99" s="47">
        <v>98</v>
      </c>
      <c r="B99" s="48" t="s">
        <v>137</v>
      </c>
      <c r="C99" s="48" t="s">
        <v>75</v>
      </c>
      <c r="D99" s="48" t="s">
        <v>54</v>
      </c>
      <c r="E99" s="49">
        <v>1.117</v>
      </c>
      <c r="F99" s="47">
        <v>1</v>
      </c>
    </row>
    <row r="100" spans="1:6">
      <c r="A100" s="47">
        <v>99</v>
      </c>
      <c r="B100" s="48" t="s">
        <v>138</v>
      </c>
      <c r="C100" s="48" t="s">
        <v>38</v>
      </c>
      <c r="D100" s="48" t="s">
        <v>32</v>
      </c>
      <c r="E100" s="49">
        <v>0.63600000000000001</v>
      </c>
      <c r="F100" s="47">
        <v>5</v>
      </c>
    </row>
    <row r="101" spans="1:6">
      <c r="A101" s="47">
        <v>100</v>
      </c>
      <c r="B101" s="48" t="s">
        <v>139</v>
      </c>
      <c r="C101" s="48" t="s">
        <v>46</v>
      </c>
      <c r="D101" s="48" t="s">
        <v>39</v>
      </c>
      <c r="E101" s="49">
        <v>0.72699999999999998</v>
      </c>
      <c r="F101" s="47">
        <v>4</v>
      </c>
    </row>
    <row r="102" spans="1:6">
      <c r="A102" s="47">
        <v>101</v>
      </c>
      <c r="B102" s="48" t="s">
        <v>75</v>
      </c>
      <c r="C102" s="48" t="s">
        <v>75</v>
      </c>
      <c r="D102" s="48" t="s">
        <v>54</v>
      </c>
      <c r="E102" s="49">
        <v>1.6160000000000001</v>
      </c>
      <c r="F102" s="47">
        <v>1</v>
      </c>
    </row>
    <row r="103" spans="1:6">
      <c r="A103" s="47">
        <v>102</v>
      </c>
      <c r="B103" s="48" t="s">
        <v>140</v>
      </c>
      <c r="C103" s="48" t="s">
        <v>75</v>
      </c>
      <c r="D103" s="48" t="s">
        <v>36</v>
      </c>
      <c r="E103" s="49">
        <v>0.96499999999999997</v>
      </c>
      <c r="F103" s="47">
        <v>2</v>
      </c>
    </row>
    <row r="104" spans="1:6">
      <c r="A104" s="47">
        <v>103</v>
      </c>
      <c r="B104" s="48" t="s">
        <v>141</v>
      </c>
      <c r="C104" s="48" t="s">
        <v>46</v>
      </c>
      <c r="D104" s="48" t="s">
        <v>34</v>
      </c>
      <c r="E104" s="49">
        <v>0.81699999999999995</v>
      </c>
      <c r="F104" s="47">
        <v>3</v>
      </c>
    </row>
    <row r="105" spans="1:6">
      <c r="A105" s="47">
        <v>104</v>
      </c>
      <c r="B105" s="48" t="s">
        <v>142</v>
      </c>
      <c r="C105" s="48" t="s">
        <v>46</v>
      </c>
      <c r="D105" s="48" t="s">
        <v>34</v>
      </c>
      <c r="E105" s="49">
        <v>0.82499999999999996</v>
      </c>
      <c r="F105" s="47">
        <v>3</v>
      </c>
    </row>
    <row r="106" spans="1:6">
      <c r="A106" s="47">
        <v>105</v>
      </c>
      <c r="B106" s="48" t="s">
        <v>143</v>
      </c>
      <c r="C106" s="48" t="s">
        <v>41</v>
      </c>
      <c r="D106" s="48" t="s">
        <v>34</v>
      </c>
      <c r="E106" s="49">
        <v>0.81200000000000006</v>
      </c>
      <c r="F106" s="47">
        <v>3</v>
      </c>
    </row>
    <row r="107" spans="1:6">
      <c r="A107" s="47">
        <v>106</v>
      </c>
      <c r="B107" s="48" t="s">
        <v>144</v>
      </c>
      <c r="C107" s="48" t="s">
        <v>31</v>
      </c>
      <c r="D107" s="48" t="s">
        <v>39</v>
      </c>
      <c r="E107" s="49">
        <v>0.74199999999999999</v>
      </c>
      <c r="F107" s="47">
        <v>4</v>
      </c>
    </row>
    <row r="108" spans="1:6">
      <c r="A108" s="47">
        <v>107</v>
      </c>
      <c r="B108" s="48" t="s">
        <v>145</v>
      </c>
      <c r="C108" s="48" t="s">
        <v>41</v>
      </c>
      <c r="D108" s="48" t="s">
        <v>39</v>
      </c>
      <c r="E108" s="49">
        <v>0.77700000000000002</v>
      </c>
      <c r="F108" s="47">
        <v>4</v>
      </c>
    </row>
    <row r="109" spans="1:6">
      <c r="A109" s="47">
        <v>108</v>
      </c>
      <c r="B109" s="48" t="s">
        <v>146</v>
      </c>
      <c r="C109" s="48" t="s">
        <v>46</v>
      </c>
      <c r="D109" s="48" t="s">
        <v>32</v>
      </c>
      <c r="E109" s="49">
        <v>0.624</v>
      </c>
      <c r="F109" s="47">
        <v>5</v>
      </c>
    </row>
    <row r="110" spans="1:6">
      <c r="A110" s="47">
        <v>109</v>
      </c>
      <c r="B110" s="48" t="s">
        <v>147</v>
      </c>
      <c r="C110" s="48" t="s">
        <v>38</v>
      </c>
      <c r="D110" s="48" t="s">
        <v>39</v>
      </c>
      <c r="E110" s="49">
        <v>0.74099999999999999</v>
      </c>
      <c r="F110" s="47">
        <v>4</v>
      </c>
    </row>
    <row r="111" spans="1:6">
      <c r="A111" s="47">
        <v>110</v>
      </c>
      <c r="B111" s="48" t="s">
        <v>148</v>
      </c>
      <c r="C111" s="48" t="s">
        <v>31</v>
      </c>
      <c r="D111" s="48" t="s">
        <v>34</v>
      </c>
      <c r="E111" s="49">
        <v>0.89</v>
      </c>
      <c r="F111" s="47">
        <v>3</v>
      </c>
    </row>
    <row r="112" spans="1:6">
      <c r="A112" s="47">
        <v>111</v>
      </c>
      <c r="B112" s="48" t="s">
        <v>149</v>
      </c>
      <c r="C112" s="48" t="s">
        <v>38</v>
      </c>
      <c r="D112" s="48" t="s">
        <v>32</v>
      </c>
      <c r="E112" s="49">
        <v>0.65</v>
      </c>
      <c r="F112" s="47">
        <v>5</v>
      </c>
    </row>
    <row r="113" spans="1:6">
      <c r="A113" s="47">
        <v>112</v>
      </c>
      <c r="B113" s="48" t="s">
        <v>150</v>
      </c>
      <c r="C113" s="48" t="s">
        <v>46</v>
      </c>
      <c r="D113" s="48" t="s">
        <v>39</v>
      </c>
      <c r="E113" s="49">
        <v>0.73299999999999998</v>
      </c>
      <c r="F113" s="47">
        <v>4</v>
      </c>
    </row>
    <row r="114" spans="1:6">
      <c r="A114" s="47">
        <v>113</v>
      </c>
      <c r="B114" s="48" t="s">
        <v>151</v>
      </c>
      <c r="C114" s="48" t="s">
        <v>41</v>
      </c>
      <c r="D114" s="48" t="s">
        <v>39</v>
      </c>
      <c r="E114" s="49">
        <v>0.72399999999999998</v>
      </c>
      <c r="F114" s="47">
        <v>4</v>
      </c>
    </row>
    <row r="115" spans="1:6">
      <c r="A115" s="47">
        <v>114</v>
      </c>
      <c r="B115" s="48" t="s">
        <v>152</v>
      </c>
      <c r="C115" s="48" t="s">
        <v>31</v>
      </c>
      <c r="D115" s="48" t="s">
        <v>39</v>
      </c>
      <c r="E115" s="49">
        <v>0.72199999999999998</v>
      </c>
      <c r="F115" s="47">
        <v>4</v>
      </c>
    </row>
    <row r="116" spans="1:6">
      <c r="A116" s="47">
        <v>115</v>
      </c>
      <c r="B116" s="48" t="s">
        <v>153</v>
      </c>
      <c r="C116" s="48" t="s">
        <v>46</v>
      </c>
      <c r="D116" s="48" t="s">
        <v>32</v>
      </c>
      <c r="E116" s="49">
        <v>0.65800000000000003</v>
      </c>
      <c r="F116" s="47">
        <v>5</v>
      </c>
    </row>
  </sheetData>
  <sheetProtection algorithmName="SHA-512" hashValue="W7FNJwFT562FpWt2Rhvtcv5AFINzPAtR1yOL4SsPLb7R3MtqXgtzs6To4hveKnNT2L/6XFZk0jYnp7fwjH5F2w==" saltValue="QWq9Dk2G0EQe4Z2q5IRbWw==" spinCount="100000" sheet="1" objects="1" scenarios="1" selectLockedCells="1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AC4F3D-A80D-411E-98F2-1DD761897C72}">
  <sheetPr codeName="Sheet3">
    <tabColor rgb="FFFFFF00"/>
  </sheetPr>
  <dimension ref="A1:J18"/>
  <sheetViews>
    <sheetView workbookViewId="0">
      <selection activeCell="E8" sqref="E8"/>
    </sheetView>
  </sheetViews>
  <sheetFormatPr defaultColWidth="9.140625" defaultRowHeight="15"/>
  <cols>
    <col min="1" max="1" width="59.85546875" style="18" bestFit="1" customWidth="1"/>
    <col min="2" max="16384" width="9.140625" style="18"/>
  </cols>
  <sheetData>
    <row r="1" spans="1:10">
      <c r="A1" s="20" t="s">
        <v>18</v>
      </c>
      <c r="B1" s="20"/>
      <c r="C1" s="20" t="s">
        <v>166</v>
      </c>
      <c r="D1" s="20"/>
      <c r="E1" s="20" t="s">
        <v>185</v>
      </c>
      <c r="F1" s="20"/>
      <c r="G1" s="20"/>
      <c r="H1" s="20"/>
      <c r="I1" s="19"/>
      <c r="J1" s="19"/>
    </row>
    <row r="2" spans="1:10">
      <c r="A2" s="20" t="s">
        <v>19</v>
      </c>
      <c r="B2" s="20"/>
      <c r="C2" s="20" t="s">
        <v>167</v>
      </c>
      <c r="D2" s="20"/>
      <c r="E2" s="20" t="s">
        <v>186</v>
      </c>
      <c r="F2" s="20"/>
      <c r="G2" s="20"/>
      <c r="H2" s="20"/>
      <c r="I2" s="19"/>
      <c r="J2" s="19"/>
    </row>
    <row r="3" spans="1:10">
      <c r="A3" s="20" t="s">
        <v>20</v>
      </c>
      <c r="B3" s="20"/>
      <c r="C3" s="20"/>
      <c r="D3" s="20"/>
      <c r="E3" s="20" t="s">
        <v>187</v>
      </c>
      <c r="F3" s="20"/>
      <c r="G3" s="20"/>
      <c r="H3" s="20"/>
      <c r="I3" s="19"/>
      <c r="J3" s="19"/>
    </row>
    <row r="4" spans="1:10">
      <c r="A4" s="20" t="s">
        <v>21</v>
      </c>
      <c r="B4" s="20"/>
      <c r="C4" s="20"/>
      <c r="D4" s="20"/>
      <c r="E4" s="20"/>
      <c r="F4" s="20"/>
      <c r="G4" s="20"/>
      <c r="H4" s="20"/>
      <c r="I4" s="19"/>
      <c r="J4" s="19"/>
    </row>
    <row r="5" spans="1:10">
      <c r="A5" s="20" t="s">
        <v>22</v>
      </c>
      <c r="B5" s="20"/>
      <c r="C5" s="20"/>
      <c r="D5" s="20"/>
      <c r="E5" s="20"/>
      <c r="F5" s="20"/>
      <c r="G5" s="20"/>
      <c r="H5" s="20"/>
      <c r="I5" s="19"/>
      <c r="J5" s="19"/>
    </row>
    <row r="6" spans="1:10">
      <c r="A6" s="20" t="s">
        <v>23</v>
      </c>
      <c r="B6" s="20"/>
      <c r="C6" s="20"/>
      <c r="D6" s="20"/>
      <c r="E6" s="20"/>
      <c r="F6" s="20"/>
      <c r="G6" s="20"/>
      <c r="H6" s="20"/>
      <c r="I6" s="19"/>
      <c r="J6" s="19"/>
    </row>
    <row r="7" spans="1:10">
      <c r="A7" s="20"/>
      <c r="B7" s="20"/>
      <c r="C7" s="20"/>
      <c r="D7" s="20"/>
      <c r="E7" s="20"/>
      <c r="F7" s="20"/>
      <c r="G7" s="20"/>
      <c r="H7" s="20"/>
      <c r="I7" s="19"/>
      <c r="J7" s="19"/>
    </row>
    <row r="8" spans="1:10">
      <c r="A8" s="20"/>
      <c r="B8" s="20"/>
      <c r="C8" s="20"/>
      <c r="D8" s="20"/>
      <c r="E8" s="20"/>
      <c r="F8" s="20"/>
      <c r="G8" s="20"/>
      <c r="H8" s="20"/>
      <c r="I8" s="19"/>
      <c r="J8" s="19"/>
    </row>
    <row r="9" spans="1:10">
      <c r="A9" s="20"/>
      <c r="B9" s="20"/>
      <c r="C9" s="20"/>
      <c r="D9" s="20"/>
      <c r="E9" s="20"/>
      <c r="F9" s="20"/>
      <c r="G9" s="20"/>
      <c r="H9" s="20"/>
      <c r="I9" s="19"/>
      <c r="J9" s="19"/>
    </row>
    <row r="10" spans="1:10">
      <c r="A10" s="20"/>
      <c r="B10" s="20"/>
      <c r="C10" s="20"/>
      <c r="D10" s="20"/>
      <c r="E10" s="20"/>
      <c r="F10" s="20"/>
      <c r="G10" s="20"/>
      <c r="H10" s="20"/>
      <c r="I10" s="19"/>
      <c r="J10" s="19"/>
    </row>
    <row r="11" spans="1:10">
      <c r="A11" s="20"/>
      <c r="B11" s="20"/>
      <c r="C11" s="20"/>
      <c r="D11" s="20"/>
      <c r="E11" s="20"/>
      <c r="F11" s="20"/>
      <c r="G11" s="20"/>
      <c r="H11" s="20"/>
      <c r="I11" s="19"/>
      <c r="J11" s="19"/>
    </row>
    <row r="12" spans="1:10">
      <c r="A12" s="20"/>
      <c r="B12" s="20"/>
      <c r="C12" s="20"/>
      <c r="D12" s="20"/>
      <c r="E12" s="20"/>
      <c r="F12" s="20"/>
      <c r="G12" s="20"/>
      <c r="H12" s="20"/>
      <c r="I12" s="19"/>
      <c r="J12" s="19"/>
    </row>
    <row r="13" spans="1:10">
      <c r="A13" s="20"/>
      <c r="B13" s="20"/>
      <c r="C13" s="20"/>
      <c r="D13" s="20"/>
      <c r="E13" s="20"/>
      <c r="F13" s="20"/>
      <c r="G13" s="20"/>
      <c r="H13" s="20"/>
      <c r="I13" s="19"/>
      <c r="J13" s="19"/>
    </row>
    <row r="14" spans="1:10">
      <c r="A14" s="20"/>
      <c r="B14" s="20"/>
      <c r="C14" s="20"/>
      <c r="D14" s="20"/>
      <c r="E14" s="20"/>
      <c r="F14" s="20"/>
      <c r="G14" s="20"/>
      <c r="H14" s="20"/>
      <c r="I14" s="19"/>
      <c r="J14" s="19"/>
    </row>
    <row r="15" spans="1:10">
      <c r="A15" s="20"/>
      <c r="B15" s="20"/>
      <c r="C15" s="20"/>
      <c r="D15" s="20"/>
      <c r="E15" s="20"/>
      <c r="F15" s="20"/>
      <c r="G15" s="20"/>
      <c r="H15" s="20"/>
      <c r="I15" s="19"/>
      <c r="J15" s="19"/>
    </row>
    <row r="16" spans="1:10">
      <c r="A16" s="20"/>
      <c r="B16" s="20"/>
      <c r="C16" s="20"/>
      <c r="D16" s="20"/>
      <c r="E16" s="20"/>
      <c r="F16" s="20"/>
      <c r="G16" s="20"/>
      <c r="H16" s="20"/>
    </row>
    <row r="17" spans="1:8">
      <c r="A17" s="20"/>
      <c r="B17" s="20"/>
      <c r="C17" s="20"/>
      <c r="D17" s="20"/>
      <c r="E17" s="20"/>
      <c r="F17" s="20"/>
      <c r="G17" s="20"/>
      <c r="H17" s="20"/>
    </row>
    <row r="18" spans="1:8">
      <c r="A18" s="20"/>
      <c r="B18" s="20"/>
      <c r="C18" s="20"/>
      <c r="D18" s="20"/>
      <c r="E18" s="20"/>
      <c r="F18" s="20"/>
      <c r="G18" s="20"/>
      <c r="H18" s="20"/>
    </row>
  </sheetData>
  <sheetProtection algorithmName="SHA-512" hashValue="0kXkwfidR92kdAnk6zi/pkjV+X53HZlyFDU7WIa2E1pF0z0nmLr8UxEMqJrIL0R87GwQZDXrKMrNFntNHHdhVg==" saltValue="GDWMNqmW12R8UZVIlEVkPw==" spinCount="100000" sheet="1" objects="1" scenarios="1" selectLockedCells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58E33765D55EB479EEC72CFAB019F89" ma:contentTypeVersion="8" ma:contentTypeDescription="Create a new document." ma:contentTypeScope="" ma:versionID="2ea205223c422fe27dfaec28c108a53d">
  <xsd:schema xmlns:xsd="http://www.w3.org/2001/XMLSchema" xmlns:xs="http://www.w3.org/2001/XMLSchema" xmlns:p="http://schemas.microsoft.com/office/2006/metadata/properties" xmlns:ns3="482c6fe3-c08e-4395-a715-a15a9880be87" xmlns:ns4="15da2461-a30d-41fe-b20f-ac0cefe271cc" targetNamespace="http://schemas.microsoft.com/office/2006/metadata/properties" ma:root="true" ma:fieldsID="35ab4a6b7b59eafa310acd8454fd1b32" ns3:_="" ns4:_="">
    <xsd:import namespace="482c6fe3-c08e-4395-a715-a15a9880be87"/>
    <xsd:import namespace="15da2461-a30d-41fe-b20f-ac0cefe271cc"/>
    <xsd:element name="properties">
      <xsd:complexType>
        <xsd:sequence>
          <xsd:element name="documentManagement">
            <xsd:complexType>
              <xsd:all>
                <xsd:element ref="ns3:_activity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2c6fe3-c08e-4395-a715-a15a9880be87" elementFormDefault="qualified">
    <xsd:import namespace="http://schemas.microsoft.com/office/2006/documentManagement/types"/>
    <xsd:import namespace="http://schemas.microsoft.com/office/infopath/2007/PartnerControls"/>
    <xsd:element name="_activity" ma:index="8" nillable="true" ma:displayName="_activity" ma:hidden="true" ma:internalName="_activity">
      <xsd:simpleType>
        <xsd:restriction base="dms:Note"/>
      </xsd:simpleType>
    </xsd:element>
    <xsd:element name="MediaServiceMetadata" ma:index="12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da2461-a30d-41fe-b20f-ac0cefe271cc" elementFormDefault="qualified">
    <xsd:import namespace="http://schemas.microsoft.com/office/2006/documentManagement/types"/>
    <xsd:import namespace="http://schemas.microsoft.com/office/infopath/2007/PartnerControls"/>
    <xsd:element name="SharedWithUsers" ma:index="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1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482c6fe3-c08e-4395-a715-a15a9880be87" xsi:nil="true"/>
  </documentManagement>
</p:properties>
</file>

<file path=customXml/itemProps1.xml><?xml version="1.0" encoding="utf-8"?>
<ds:datastoreItem xmlns:ds="http://schemas.openxmlformats.org/officeDocument/2006/customXml" ds:itemID="{D360027A-55D8-493C-9D31-4A633120DF0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267B6E0-44C7-405D-BEF8-A8D1A5F0425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82c6fe3-c08e-4395-a715-a15a9880be87"/>
    <ds:schemaRef ds:uri="15da2461-a30d-41fe-b20f-ac0cefe271c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21EB0FD-6554-4F52-85AB-896343400AE9}">
  <ds:schemaRefs>
    <ds:schemaRef ds:uri="http://schemas.microsoft.com/office/2006/metadata/properties"/>
    <ds:schemaRef ds:uri="http://schemas.microsoft.com/office/infopath/2007/PartnerControls"/>
    <ds:schemaRef ds:uri="482c6fe3-c08e-4395-a715-a15a9880be87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Verification Form</vt:lpstr>
      <vt:lpstr>Review Summary</vt:lpstr>
      <vt:lpstr>Data</vt:lpstr>
      <vt:lpstr>Conversions by County</vt:lpstr>
      <vt:lpstr>List</vt:lpstr>
    </vt:vector>
  </TitlesOfParts>
  <Manager/>
  <Company>State of Missouri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Jacobs, Shelle</dc:creator>
  <cp:keywords/>
  <dc:description/>
  <cp:lastModifiedBy>Brockes-Miller, Sarah</cp:lastModifiedBy>
  <cp:revision/>
  <cp:lastPrinted>2025-03-25T15:11:32Z</cp:lastPrinted>
  <dcterms:created xsi:type="dcterms:W3CDTF">2024-05-15T18:51:07Z</dcterms:created>
  <dcterms:modified xsi:type="dcterms:W3CDTF">2025-11-10T15:09:43Z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0x010100258E33765D55EB479EEC72CFAB019F89</vt:lpwstr>
  </property>
</Properties>
</file>